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Образец" sheetId="1" r:id="rId1"/>
    <sheet name="Протокол диагн РР 1кл " sheetId="2" r:id="rId2"/>
    <sheet name="Лист1" sheetId="3" r:id="rId3"/>
    <sheet name="Лист2" sheetId="4" r:id="rId4"/>
  </sheets>
  <definedNames>
    <definedName name="_xlnm.Print_Area" localSheetId="1">'Протокол диагн РР 1кл '!$A$1:$AE$35</definedName>
  </definedNames>
  <calcPr fullCalcOnLoad="1"/>
</workbook>
</file>

<file path=xl/comments2.xml><?xml version="1.0" encoding="utf-8"?>
<comments xmlns="http://schemas.openxmlformats.org/spreadsheetml/2006/main">
  <authors>
    <author>Ирина</author>
  </authors>
  <commentList>
    <comment ref="S5" authorId="0">
      <text>
        <r>
          <rPr>
            <b/>
            <sz val="8"/>
            <rFont val="Tahoma"/>
            <family val="0"/>
          </rPr>
          <t>Ирина: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<sst xmlns="http://schemas.openxmlformats.org/spreadsheetml/2006/main" count="57" uniqueCount="28">
  <si>
    <t>Ф.И. ученика</t>
  </si>
  <si>
    <t>Сенсомоторный уровень</t>
  </si>
  <si>
    <t>балл,%</t>
  </si>
  <si>
    <t>Языковой анализ</t>
  </si>
  <si>
    <t>Грамматический строй</t>
  </si>
  <si>
    <t>Словарь и словообразование</t>
  </si>
  <si>
    <t>Связная речь</t>
  </si>
  <si>
    <t>Общий</t>
  </si>
  <si>
    <t>балл</t>
  </si>
  <si>
    <t>ности</t>
  </si>
  <si>
    <t>Грам отн</t>
  </si>
  <si>
    <t>%успеш</t>
  </si>
  <si>
    <t>Уровень</t>
  </si>
  <si>
    <t>3а</t>
  </si>
  <si>
    <t>3б</t>
  </si>
  <si>
    <t>3в</t>
  </si>
  <si>
    <t xml:space="preserve">                     Протокол диагностики речевого развития учащихся 1 класса</t>
  </si>
  <si>
    <t>Проверила: учитель-логопед                       И.А.Решетова</t>
  </si>
  <si>
    <t>общий %</t>
  </si>
  <si>
    <t xml:space="preserve"> </t>
  </si>
  <si>
    <t xml:space="preserve">                      20__- 20__ учебный год (по Фотековой Т.А.) начало года</t>
  </si>
  <si>
    <t xml:space="preserve">                      2010 - 2011 учебный год (по Фотековой Т.А.) начало года</t>
  </si>
  <si>
    <t>1.Копытова А</t>
  </si>
  <si>
    <t>4 ур</t>
  </si>
  <si>
    <t>2, Громов Р</t>
  </si>
  <si>
    <t>3, Мурашко А</t>
  </si>
  <si>
    <t>3 ур</t>
  </si>
  <si>
    <t>А.В. Кузнецова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</si>
</sst>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&quot;р.&quot;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6" fontId="2" fillId="34" borderId="1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75" zoomScaleNormal="75" zoomScalePageLayoutView="0" workbookViewId="0" topLeftCell="A1">
      <selection activeCell="A10" sqref="A10:A11"/>
    </sheetView>
  </sheetViews>
  <sheetFormatPr defaultColWidth="9.00390625" defaultRowHeight="12.75"/>
  <cols>
    <col min="1" max="1" width="14.125" style="0" customWidth="1"/>
    <col min="2" max="2" width="4.875" style="0" customWidth="1"/>
    <col min="3" max="3" width="4.75390625" style="0" customWidth="1"/>
    <col min="4" max="4" width="4.25390625" style="0" customWidth="1"/>
    <col min="5" max="5" width="4.75390625" style="0" customWidth="1"/>
    <col min="6" max="6" width="5.625" style="0" customWidth="1"/>
    <col min="7" max="7" width="4.00390625" style="0" customWidth="1"/>
    <col min="8" max="8" width="3.875" style="0" customWidth="1"/>
    <col min="9" max="9" width="4.00390625" style="0" customWidth="1"/>
    <col min="10" max="10" width="5.00390625" style="0" customWidth="1"/>
    <col min="11" max="12" width="4.375" style="0" customWidth="1"/>
    <col min="13" max="13" width="4.625" style="0" customWidth="1"/>
    <col min="14" max="14" width="4.75390625" style="0" customWidth="1"/>
    <col min="15" max="15" width="3.375" style="0" customWidth="1"/>
    <col min="16" max="16" width="3.875" style="0" customWidth="1"/>
    <col min="17" max="17" width="5.625" style="0" customWidth="1"/>
    <col min="18" max="18" width="4.125" style="0" customWidth="1"/>
    <col min="19" max="20" width="3.875" style="0" customWidth="1"/>
    <col min="21" max="21" width="4.00390625" style="0" customWidth="1"/>
    <col min="22" max="22" width="3.75390625" style="0" customWidth="1"/>
    <col min="23" max="23" width="4.625" style="0" customWidth="1"/>
    <col min="24" max="24" width="4.00390625" style="0" customWidth="1"/>
    <col min="25" max="25" width="3.25390625" style="0" customWidth="1"/>
    <col min="26" max="26" width="5.75390625" style="0" customWidth="1"/>
    <col min="27" max="27" width="5.625" style="0" customWidth="1"/>
    <col min="28" max="28" width="5.125" style="0" customWidth="1"/>
    <col min="29" max="29" width="4.75390625" style="0" customWidth="1"/>
    <col min="30" max="30" width="3.375" style="0" customWidth="1"/>
  </cols>
  <sheetData>
    <row r="1" spans="1:30" ht="12.75">
      <c r="A1" s="38"/>
      <c r="B1" s="38"/>
      <c r="C1" s="38"/>
      <c r="D1" s="38" t="s">
        <v>16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12.75">
      <c r="A2" s="38"/>
      <c r="B2" s="38"/>
      <c r="C2" s="38"/>
      <c r="D2" s="38" t="s">
        <v>21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 t="s">
        <v>19</v>
      </c>
      <c r="X3" s="38"/>
      <c r="Y3" s="38"/>
      <c r="Z3" s="38"/>
      <c r="AA3" s="38"/>
      <c r="AB3" s="38"/>
      <c r="AC3" s="38"/>
      <c r="AD3" s="38"/>
    </row>
    <row r="4" spans="1:30" ht="12.75">
      <c r="A4" s="39" t="s">
        <v>0</v>
      </c>
      <c r="B4" s="39" t="s">
        <v>1</v>
      </c>
      <c r="C4" s="39"/>
      <c r="D4" s="39"/>
      <c r="E4" s="39"/>
      <c r="F4" s="39"/>
      <c r="G4" s="39" t="s">
        <v>3</v>
      </c>
      <c r="H4" s="39"/>
      <c r="I4" s="39"/>
      <c r="J4" s="39"/>
      <c r="K4" s="39"/>
      <c r="L4" s="39" t="s">
        <v>4</v>
      </c>
      <c r="M4" s="39"/>
      <c r="N4" s="39"/>
      <c r="O4" s="39"/>
      <c r="P4" s="39"/>
      <c r="Q4" s="39"/>
      <c r="R4" s="39" t="s">
        <v>5</v>
      </c>
      <c r="S4" s="39"/>
      <c r="T4" s="39"/>
      <c r="U4" s="39"/>
      <c r="V4" s="39"/>
      <c r="W4" s="39"/>
      <c r="X4" s="39" t="s">
        <v>6</v>
      </c>
      <c r="Y4" s="39"/>
      <c r="Z4" s="39"/>
      <c r="AA4" s="39" t="s">
        <v>10</v>
      </c>
      <c r="AB4" s="39" t="s">
        <v>7</v>
      </c>
      <c r="AC4" s="39" t="s">
        <v>11</v>
      </c>
      <c r="AD4" s="39" t="s">
        <v>12</v>
      </c>
    </row>
    <row r="5" spans="1:30" ht="12.75">
      <c r="A5" s="39"/>
      <c r="B5" s="39">
        <v>1</v>
      </c>
      <c r="C5" s="39">
        <v>2</v>
      </c>
      <c r="D5" s="39">
        <v>3</v>
      </c>
      <c r="E5" s="39">
        <v>4</v>
      </c>
      <c r="F5" s="39" t="s">
        <v>2</v>
      </c>
      <c r="G5" s="39">
        <v>1</v>
      </c>
      <c r="H5" s="39">
        <v>2</v>
      </c>
      <c r="I5" s="39">
        <v>3</v>
      </c>
      <c r="J5" s="39">
        <v>4</v>
      </c>
      <c r="K5" s="39" t="s">
        <v>2</v>
      </c>
      <c r="L5" s="39">
        <v>1</v>
      </c>
      <c r="M5" s="39">
        <v>2</v>
      </c>
      <c r="N5" s="39">
        <v>3</v>
      </c>
      <c r="O5" s="39">
        <v>4</v>
      </c>
      <c r="P5" s="39">
        <v>5</v>
      </c>
      <c r="Q5" s="39" t="s">
        <v>2</v>
      </c>
      <c r="R5" s="39">
        <v>1</v>
      </c>
      <c r="S5" s="39">
        <v>2</v>
      </c>
      <c r="T5" s="39" t="s">
        <v>13</v>
      </c>
      <c r="U5" s="39" t="s">
        <v>14</v>
      </c>
      <c r="V5" s="39" t="s">
        <v>15</v>
      </c>
      <c r="W5" s="39" t="s">
        <v>2</v>
      </c>
      <c r="X5" s="39">
        <v>1</v>
      </c>
      <c r="Y5" s="39">
        <v>2</v>
      </c>
      <c r="Z5" s="39" t="s">
        <v>2</v>
      </c>
      <c r="AA5" s="39" t="s">
        <v>2</v>
      </c>
      <c r="AB5" s="39" t="s">
        <v>8</v>
      </c>
      <c r="AC5" s="39" t="s">
        <v>9</v>
      </c>
      <c r="AD5" s="39"/>
    </row>
    <row r="6" spans="1:30" ht="12.75">
      <c r="A6" s="41" t="s">
        <v>22</v>
      </c>
      <c r="B6" s="39">
        <v>11.5</v>
      </c>
      <c r="C6" s="39">
        <v>7.75</v>
      </c>
      <c r="D6" s="39">
        <v>10.5</v>
      </c>
      <c r="E6" s="39">
        <v>8.5</v>
      </c>
      <c r="F6" s="39">
        <v>38.25</v>
      </c>
      <c r="G6" s="41">
        <v>2</v>
      </c>
      <c r="H6" s="41">
        <v>1.5</v>
      </c>
      <c r="I6" s="41">
        <v>3</v>
      </c>
      <c r="J6" s="41">
        <v>2</v>
      </c>
      <c r="K6" s="39">
        <v>8.5</v>
      </c>
      <c r="L6" s="41">
        <v>8.5</v>
      </c>
      <c r="M6" s="41">
        <v>10</v>
      </c>
      <c r="N6" s="41">
        <v>7.75</v>
      </c>
      <c r="O6" s="41">
        <v>9</v>
      </c>
      <c r="P6" s="41">
        <v>10</v>
      </c>
      <c r="Q6" s="39">
        <v>45.25</v>
      </c>
      <c r="R6" s="41">
        <v>10</v>
      </c>
      <c r="S6" s="41">
        <v>4.5</v>
      </c>
      <c r="T6" s="41">
        <v>13</v>
      </c>
      <c r="U6" s="41">
        <v>10</v>
      </c>
      <c r="V6" s="41">
        <v>7.75</v>
      </c>
      <c r="W6" s="39">
        <v>45.25</v>
      </c>
      <c r="X6" s="41">
        <v>15</v>
      </c>
      <c r="Y6" s="41">
        <v>11</v>
      </c>
      <c r="Z6" s="39">
        <v>26</v>
      </c>
      <c r="AA6" s="39">
        <v>7</v>
      </c>
      <c r="AB6" s="41">
        <v>170.25</v>
      </c>
      <c r="AC6" s="41">
        <v>85.13</v>
      </c>
      <c r="AD6" s="41" t="s">
        <v>23</v>
      </c>
    </row>
    <row r="7" spans="1:30" ht="12.75">
      <c r="A7" s="42"/>
      <c r="B7" s="39">
        <v>76.66666667</v>
      </c>
      <c r="C7" s="39">
        <v>77.5</v>
      </c>
      <c r="D7" s="39">
        <v>70</v>
      </c>
      <c r="E7" s="39">
        <v>85</v>
      </c>
      <c r="F7" s="39">
        <v>76.5</v>
      </c>
      <c r="G7" s="42"/>
      <c r="H7" s="42"/>
      <c r="I7" s="42"/>
      <c r="J7" s="42"/>
      <c r="K7" s="39">
        <v>85</v>
      </c>
      <c r="L7" s="42"/>
      <c r="M7" s="42"/>
      <c r="N7" s="42"/>
      <c r="O7" s="42"/>
      <c r="P7" s="42"/>
      <c r="Q7" s="39">
        <v>90.5</v>
      </c>
      <c r="R7" s="42"/>
      <c r="S7" s="42"/>
      <c r="T7" s="42"/>
      <c r="U7" s="42"/>
      <c r="V7" s="42"/>
      <c r="W7" s="39">
        <v>90.5</v>
      </c>
      <c r="X7" s="42"/>
      <c r="Y7" s="42"/>
      <c r="Z7" s="40">
        <v>86.67</v>
      </c>
      <c r="AA7" s="39">
        <v>70</v>
      </c>
      <c r="AB7" s="42"/>
      <c r="AC7" s="42"/>
      <c r="AD7" s="42"/>
    </row>
    <row r="8" spans="1:30" ht="12.75">
      <c r="A8" s="41" t="s">
        <v>24</v>
      </c>
      <c r="B8" s="39">
        <v>10.25</v>
      </c>
      <c r="C8" s="39">
        <v>9.25</v>
      </c>
      <c r="D8" s="39">
        <v>9</v>
      </c>
      <c r="E8" s="39">
        <v>7</v>
      </c>
      <c r="F8" s="39">
        <v>35.5</v>
      </c>
      <c r="G8" s="41">
        <v>2</v>
      </c>
      <c r="H8" s="41">
        <v>1</v>
      </c>
      <c r="I8" s="41">
        <v>3</v>
      </c>
      <c r="J8" s="41">
        <v>1.5</v>
      </c>
      <c r="K8" s="39">
        <v>7.5</v>
      </c>
      <c r="L8" s="41">
        <v>8</v>
      </c>
      <c r="M8" s="41">
        <v>10</v>
      </c>
      <c r="N8" s="41">
        <v>8</v>
      </c>
      <c r="O8" s="41">
        <v>9</v>
      </c>
      <c r="P8" s="41">
        <v>10</v>
      </c>
      <c r="Q8" s="39">
        <v>45</v>
      </c>
      <c r="R8" s="41">
        <v>9</v>
      </c>
      <c r="S8" s="41">
        <v>4.5</v>
      </c>
      <c r="T8" s="41">
        <v>14.25</v>
      </c>
      <c r="U8" s="41">
        <v>8.5</v>
      </c>
      <c r="V8" s="41">
        <v>8.5</v>
      </c>
      <c r="W8" s="39">
        <v>44.75</v>
      </c>
      <c r="X8" s="41">
        <v>12.5</v>
      </c>
      <c r="Y8" s="41">
        <v>15</v>
      </c>
      <c r="Z8" s="39">
        <v>27.5</v>
      </c>
      <c r="AA8" s="39">
        <v>8</v>
      </c>
      <c r="AB8" s="41">
        <v>168.25</v>
      </c>
      <c r="AC8" s="41">
        <v>84.13</v>
      </c>
      <c r="AD8" s="41" t="s">
        <v>23</v>
      </c>
    </row>
    <row r="9" spans="1:30" ht="12.75">
      <c r="A9" s="42"/>
      <c r="B9" s="39">
        <v>68.33333333</v>
      </c>
      <c r="C9" s="39">
        <v>92.5</v>
      </c>
      <c r="D9" s="39">
        <v>60</v>
      </c>
      <c r="E9" s="39">
        <v>70</v>
      </c>
      <c r="F9" s="39">
        <v>71</v>
      </c>
      <c r="G9" s="42"/>
      <c r="H9" s="42"/>
      <c r="I9" s="42"/>
      <c r="J9" s="42"/>
      <c r="K9" s="39">
        <v>75</v>
      </c>
      <c r="L9" s="42"/>
      <c r="M9" s="42"/>
      <c r="N9" s="42"/>
      <c r="O9" s="42"/>
      <c r="P9" s="42"/>
      <c r="Q9" s="39">
        <v>90</v>
      </c>
      <c r="R9" s="42"/>
      <c r="S9" s="42"/>
      <c r="T9" s="42"/>
      <c r="U9" s="42"/>
      <c r="V9" s="42"/>
      <c r="W9" s="39">
        <v>89.5</v>
      </c>
      <c r="X9" s="42"/>
      <c r="Y9" s="42"/>
      <c r="Z9" s="39">
        <v>91.67</v>
      </c>
      <c r="AA9" s="39">
        <v>80</v>
      </c>
      <c r="AB9" s="42"/>
      <c r="AC9" s="42"/>
      <c r="AD9" s="42"/>
    </row>
    <row r="10" spans="1:30" ht="12.75">
      <c r="A10" s="41" t="s">
        <v>25</v>
      </c>
      <c r="B10" s="39">
        <v>11</v>
      </c>
      <c r="C10" s="39">
        <v>7</v>
      </c>
      <c r="D10" s="39">
        <v>12</v>
      </c>
      <c r="E10" s="39">
        <v>9.25</v>
      </c>
      <c r="F10" s="39">
        <v>39.25</v>
      </c>
      <c r="G10" s="41">
        <v>0.5</v>
      </c>
      <c r="H10" s="41">
        <v>1</v>
      </c>
      <c r="I10" s="41">
        <v>1.25</v>
      </c>
      <c r="J10" s="41">
        <v>0</v>
      </c>
      <c r="K10" s="39">
        <v>2.75</v>
      </c>
      <c r="L10" s="41">
        <v>9.5</v>
      </c>
      <c r="M10" s="41">
        <v>10</v>
      </c>
      <c r="N10" s="41">
        <v>8.75</v>
      </c>
      <c r="O10" s="41">
        <v>8</v>
      </c>
      <c r="P10" s="41">
        <v>7</v>
      </c>
      <c r="Q10" s="39">
        <v>43.25</v>
      </c>
      <c r="R10" s="41">
        <v>10</v>
      </c>
      <c r="S10" s="41">
        <v>3.5</v>
      </c>
      <c r="T10" s="41">
        <v>14.25</v>
      </c>
      <c r="U10" s="41">
        <v>6.25</v>
      </c>
      <c r="V10" s="41">
        <v>5.75</v>
      </c>
      <c r="W10" s="39">
        <v>39.75</v>
      </c>
      <c r="X10" s="41">
        <v>12.5</v>
      </c>
      <c r="Y10" s="41">
        <v>12.5</v>
      </c>
      <c r="Z10" s="39">
        <v>25</v>
      </c>
      <c r="AA10" s="39">
        <v>8</v>
      </c>
      <c r="AB10" s="41">
        <v>158</v>
      </c>
      <c r="AC10" s="41">
        <v>79</v>
      </c>
      <c r="AD10" s="41" t="s">
        <v>26</v>
      </c>
    </row>
    <row r="11" spans="1:30" ht="12.75">
      <c r="A11" s="42"/>
      <c r="B11" s="39">
        <v>73.33</v>
      </c>
      <c r="C11" s="39">
        <v>70</v>
      </c>
      <c r="D11" s="39">
        <v>80</v>
      </c>
      <c r="E11" s="39">
        <v>92.5</v>
      </c>
      <c r="F11" s="39">
        <v>78.5</v>
      </c>
      <c r="G11" s="42"/>
      <c r="H11" s="42"/>
      <c r="I11" s="42"/>
      <c r="J11" s="42"/>
      <c r="K11" s="39">
        <v>27.5</v>
      </c>
      <c r="L11" s="42"/>
      <c r="M11" s="42"/>
      <c r="N11" s="42"/>
      <c r="O11" s="42"/>
      <c r="P11" s="42"/>
      <c r="Q11" s="39">
        <v>86.5</v>
      </c>
      <c r="R11" s="42"/>
      <c r="S11" s="42"/>
      <c r="T11" s="42"/>
      <c r="U11" s="42"/>
      <c r="V11" s="42"/>
      <c r="W11" s="39">
        <v>79.5</v>
      </c>
      <c r="X11" s="42"/>
      <c r="Y11" s="42"/>
      <c r="Z11" s="39">
        <v>83.33</v>
      </c>
      <c r="AA11" s="39">
        <v>80</v>
      </c>
      <c r="AB11" s="42"/>
      <c r="AC11" s="42"/>
      <c r="AD11" s="42"/>
    </row>
  </sheetData>
  <sheetProtection/>
  <mergeCells count="60">
    <mergeCell ref="A6:A7"/>
    <mergeCell ref="A8:A9"/>
    <mergeCell ref="A10:A11"/>
    <mergeCell ref="G6:G7"/>
    <mergeCell ref="G8:G9"/>
    <mergeCell ref="G10:G11"/>
    <mergeCell ref="H6:H7"/>
    <mergeCell ref="H8:H9"/>
    <mergeCell ref="H10:H11"/>
    <mergeCell ref="I6:I7"/>
    <mergeCell ref="I8:I9"/>
    <mergeCell ref="I10:I11"/>
    <mergeCell ref="J6:J7"/>
    <mergeCell ref="J8:J9"/>
    <mergeCell ref="J10:J11"/>
    <mergeCell ref="L6:L7"/>
    <mergeCell ref="L8:L9"/>
    <mergeCell ref="L10:L11"/>
    <mergeCell ref="M6:M7"/>
    <mergeCell ref="N6:N7"/>
    <mergeCell ref="O6:O7"/>
    <mergeCell ref="P6:P7"/>
    <mergeCell ref="P8:P9"/>
    <mergeCell ref="O8:O9"/>
    <mergeCell ref="N8:N9"/>
    <mergeCell ref="M8:M9"/>
    <mergeCell ref="P10:P11"/>
    <mergeCell ref="O10:O11"/>
    <mergeCell ref="N10:N11"/>
    <mergeCell ref="M10:M11"/>
    <mergeCell ref="R10:R11"/>
    <mergeCell ref="V8:V9"/>
    <mergeCell ref="U8:U9"/>
    <mergeCell ref="T8:T9"/>
    <mergeCell ref="S8:S9"/>
    <mergeCell ref="R8:R9"/>
    <mergeCell ref="V10:V11"/>
    <mergeCell ref="U10:U11"/>
    <mergeCell ref="T10:T11"/>
    <mergeCell ref="S10:S11"/>
    <mergeCell ref="V6:V7"/>
    <mergeCell ref="U6:U7"/>
    <mergeCell ref="T6:T7"/>
    <mergeCell ref="S6:S7"/>
    <mergeCell ref="AB10:AB11"/>
    <mergeCell ref="AB8:AB9"/>
    <mergeCell ref="AB6:AB7"/>
    <mergeCell ref="R6:R7"/>
    <mergeCell ref="Y10:Y11"/>
    <mergeCell ref="X10:X11"/>
    <mergeCell ref="Y8:Y9"/>
    <mergeCell ref="X8:X9"/>
    <mergeCell ref="Y6:Y7"/>
    <mergeCell ref="X6:X7"/>
    <mergeCell ref="AD10:AD11"/>
    <mergeCell ref="AD8:AD9"/>
    <mergeCell ref="AD6:AD7"/>
    <mergeCell ref="AC10:AC11"/>
    <mergeCell ref="AC8:AC9"/>
    <mergeCell ref="AC6:A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75" zoomScaleNormal="50" zoomScaleSheetLayoutView="75" zoomScalePageLayoutView="0" workbookViewId="0" topLeftCell="A10">
      <selection activeCell="C43" sqref="C43"/>
    </sheetView>
  </sheetViews>
  <sheetFormatPr defaultColWidth="9.00390625" defaultRowHeight="12.75"/>
  <cols>
    <col min="1" max="1" width="10.875" style="0" customWidth="1"/>
    <col min="2" max="2" width="4.75390625" style="0" customWidth="1"/>
    <col min="3" max="3" width="5.00390625" style="0" customWidth="1"/>
    <col min="4" max="4" width="5.875" style="0" customWidth="1"/>
    <col min="5" max="5" width="4.75390625" style="0" customWidth="1"/>
    <col min="6" max="6" width="5.125" style="0" customWidth="1"/>
    <col min="7" max="7" width="3.375" style="0" customWidth="1"/>
    <col min="8" max="8" width="3.75390625" style="0" customWidth="1"/>
    <col min="9" max="9" width="3.25390625" style="0" customWidth="1"/>
    <col min="10" max="10" width="4.125" style="0" customWidth="1"/>
    <col min="11" max="11" width="5.125" style="0" customWidth="1"/>
    <col min="12" max="12" width="4.625" style="0" customWidth="1"/>
    <col min="13" max="13" width="4.25390625" style="0" customWidth="1"/>
    <col min="14" max="14" width="4.00390625" style="0" customWidth="1"/>
    <col min="15" max="16" width="4.75390625" style="0" customWidth="1"/>
    <col min="17" max="17" width="5.625" style="0" customWidth="1"/>
    <col min="18" max="18" width="3.25390625" style="0" customWidth="1"/>
    <col min="19" max="19" width="4.00390625" style="23" customWidth="1"/>
    <col min="20" max="21" width="4.75390625" style="0" customWidth="1"/>
    <col min="22" max="22" width="3.75390625" style="0" customWidth="1"/>
    <col min="23" max="23" width="4.625" style="0" customWidth="1"/>
    <col min="24" max="24" width="4.125" style="0" customWidth="1"/>
    <col min="25" max="25" width="4.00390625" style="0" customWidth="1"/>
    <col min="26" max="26" width="6.625" style="0" customWidth="1"/>
    <col min="27" max="27" width="3.25390625" style="0" customWidth="1"/>
    <col min="28" max="28" width="5.25390625" style="0" customWidth="1"/>
    <col min="29" max="29" width="5.375" style="0" customWidth="1"/>
    <col min="30" max="30" width="4.75390625" style="0" customWidth="1"/>
  </cols>
  <sheetData>
    <row r="1" spans="1:30" ht="15.75">
      <c r="A1" s="1"/>
      <c r="B1" s="1"/>
      <c r="C1" s="11"/>
      <c r="D1" s="26" t="s">
        <v>16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6"/>
      <c r="U1" s="26"/>
      <c r="V1" s="26"/>
      <c r="W1" s="26"/>
      <c r="X1" s="26"/>
      <c r="Y1" s="26"/>
      <c r="Z1" s="11"/>
      <c r="AA1" s="11"/>
      <c r="AB1" s="1"/>
      <c r="AC1" s="1"/>
      <c r="AD1" s="1"/>
    </row>
    <row r="2" spans="1:30" ht="15.75" customHeight="1">
      <c r="A2" s="1"/>
      <c r="B2" s="1"/>
      <c r="C2" s="11"/>
      <c r="D2" s="26" t="s">
        <v>20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6"/>
      <c r="U2" s="26"/>
      <c r="V2" s="26"/>
      <c r="W2" s="26"/>
      <c r="X2" s="26"/>
      <c r="Y2" s="26"/>
      <c r="Z2" s="11"/>
      <c r="AA2" s="11"/>
      <c r="AB2" s="1"/>
      <c r="AC2" s="1"/>
      <c r="AD2" s="1"/>
    </row>
    <row r="3" spans="1:30" ht="15.75" customHeight="1">
      <c r="A3" s="1"/>
      <c r="B3" s="1"/>
      <c r="C3" s="1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6"/>
      <c r="U3" s="26"/>
      <c r="V3" s="26"/>
      <c r="W3" s="26" t="s">
        <v>19</v>
      </c>
      <c r="X3" s="26"/>
      <c r="Y3" s="26"/>
      <c r="Z3" s="11"/>
      <c r="AA3" s="11"/>
      <c r="AB3" s="1"/>
      <c r="AC3" s="1"/>
      <c r="AD3" s="1"/>
    </row>
    <row r="4" spans="1:30" ht="16.5" customHeight="1">
      <c r="A4" s="2" t="s">
        <v>0</v>
      </c>
      <c r="B4" s="3" t="s">
        <v>1</v>
      </c>
      <c r="C4" s="4"/>
      <c r="D4" s="4"/>
      <c r="E4" s="4"/>
      <c r="F4" s="5"/>
      <c r="G4" s="6" t="s">
        <v>3</v>
      </c>
      <c r="H4" s="4"/>
      <c r="I4" s="4"/>
      <c r="J4" s="4"/>
      <c r="K4" s="5"/>
      <c r="L4" s="6" t="s">
        <v>4</v>
      </c>
      <c r="M4" s="4"/>
      <c r="N4" s="4"/>
      <c r="O4" s="4"/>
      <c r="P4" s="6"/>
      <c r="Q4" s="4"/>
      <c r="R4" s="6" t="s">
        <v>5</v>
      </c>
      <c r="S4" s="12"/>
      <c r="T4" s="4"/>
      <c r="U4" s="4"/>
      <c r="V4" s="4"/>
      <c r="W4" s="5"/>
      <c r="X4" s="6" t="s">
        <v>6</v>
      </c>
      <c r="Y4" s="4"/>
      <c r="Z4" s="5"/>
      <c r="AA4" s="3" t="s">
        <v>10</v>
      </c>
      <c r="AB4" s="2" t="s">
        <v>7</v>
      </c>
      <c r="AC4" s="2" t="s">
        <v>11</v>
      </c>
      <c r="AD4" s="53" t="s">
        <v>12</v>
      </c>
    </row>
    <row r="5" spans="1:30" ht="12.75">
      <c r="A5" s="7"/>
      <c r="B5" s="2">
        <v>1</v>
      </c>
      <c r="C5" s="2">
        <v>2</v>
      </c>
      <c r="D5" s="2">
        <v>3</v>
      </c>
      <c r="E5" s="2">
        <v>4</v>
      </c>
      <c r="F5" s="2" t="s">
        <v>2</v>
      </c>
      <c r="G5" s="2">
        <v>1</v>
      </c>
      <c r="H5" s="2">
        <v>2</v>
      </c>
      <c r="I5" s="2">
        <v>3</v>
      </c>
      <c r="J5" s="2">
        <v>4</v>
      </c>
      <c r="K5" s="2" t="s">
        <v>2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 t="s">
        <v>2</v>
      </c>
      <c r="R5" s="2">
        <v>1</v>
      </c>
      <c r="S5" s="13">
        <v>2</v>
      </c>
      <c r="T5" s="2" t="s">
        <v>13</v>
      </c>
      <c r="U5" s="2" t="s">
        <v>14</v>
      </c>
      <c r="V5" s="2" t="s">
        <v>15</v>
      </c>
      <c r="W5" s="2" t="s">
        <v>2</v>
      </c>
      <c r="X5" s="3">
        <v>1</v>
      </c>
      <c r="Y5" s="3">
        <v>2</v>
      </c>
      <c r="Z5" s="3" t="s">
        <v>2</v>
      </c>
      <c r="AA5" s="8" t="s">
        <v>2</v>
      </c>
      <c r="AB5" s="9" t="s">
        <v>8</v>
      </c>
      <c r="AC5" s="10" t="s">
        <v>9</v>
      </c>
      <c r="AD5" s="54"/>
    </row>
    <row r="6" spans="1:30" ht="12.75">
      <c r="A6" s="50"/>
      <c r="B6" s="36">
        <v>0</v>
      </c>
      <c r="C6" s="37">
        <v>0</v>
      </c>
      <c r="D6" s="37">
        <v>0</v>
      </c>
      <c r="E6" s="37">
        <v>0</v>
      </c>
      <c r="F6" s="17">
        <f>B6+C6+D6+E6</f>
        <v>0</v>
      </c>
      <c r="G6" s="46">
        <v>0</v>
      </c>
      <c r="H6" s="46">
        <v>0</v>
      </c>
      <c r="I6" s="46">
        <v>0</v>
      </c>
      <c r="J6" s="46">
        <v>0</v>
      </c>
      <c r="K6" s="17">
        <f>G6+H6+I6+J6</f>
        <v>0</v>
      </c>
      <c r="L6" s="46">
        <v>0</v>
      </c>
      <c r="M6" s="46">
        <v>0</v>
      </c>
      <c r="N6" s="44">
        <v>0</v>
      </c>
      <c r="O6" s="46">
        <v>0</v>
      </c>
      <c r="P6" s="46">
        <v>0</v>
      </c>
      <c r="Q6" s="17">
        <f>L6+M6+N6+O6+P6</f>
        <v>0</v>
      </c>
      <c r="R6" s="46">
        <v>0</v>
      </c>
      <c r="S6" s="44">
        <v>0</v>
      </c>
      <c r="T6" s="44">
        <v>0</v>
      </c>
      <c r="U6" s="44">
        <v>0</v>
      </c>
      <c r="V6" s="44">
        <v>0</v>
      </c>
      <c r="W6" s="17">
        <f>R6+S6+T6+U6+V6</f>
        <v>0</v>
      </c>
      <c r="X6" s="46">
        <v>0</v>
      </c>
      <c r="Y6" s="46">
        <v>0</v>
      </c>
      <c r="Z6" s="17">
        <f>X6+Y6</f>
        <v>0</v>
      </c>
      <c r="AA6" s="37">
        <v>0</v>
      </c>
      <c r="AB6" s="18">
        <f>F6+K6+Q6+W6+Z6+AA6</f>
        <v>0</v>
      </c>
      <c r="AC6" s="22">
        <f>AB6*100/200</f>
        <v>0</v>
      </c>
      <c r="AD6" s="18"/>
    </row>
    <row r="7" spans="1:30" ht="12.75">
      <c r="A7" s="51"/>
      <c r="B7" s="17">
        <f>B6*100/15</f>
        <v>0</v>
      </c>
      <c r="C7" s="17">
        <f>C6*10</f>
        <v>0</v>
      </c>
      <c r="D7" s="17">
        <f>D6*100/15</f>
        <v>0</v>
      </c>
      <c r="E7" s="17">
        <f>E6*100/10</f>
        <v>0</v>
      </c>
      <c r="F7" s="17">
        <f>F6*2</f>
        <v>0</v>
      </c>
      <c r="G7" s="47"/>
      <c r="H7" s="47"/>
      <c r="I7" s="47"/>
      <c r="J7" s="47"/>
      <c r="K7" s="17">
        <f>K6*100/10</f>
        <v>0</v>
      </c>
      <c r="L7" s="47"/>
      <c r="M7" s="47"/>
      <c r="N7" s="45"/>
      <c r="O7" s="47"/>
      <c r="P7" s="47"/>
      <c r="Q7" s="17">
        <f>Q6*100/50</f>
        <v>0</v>
      </c>
      <c r="R7" s="47"/>
      <c r="S7" s="45"/>
      <c r="T7" s="45"/>
      <c r="U7" s="45"/>
      <c r="V7" s="45"/>
      <c r="W7" s="17">
        <f>W6*100/50</f>
        <v>0</v>
      </c>
      <c r="X7" s="47"/>
      <c r="Y7" s="47"/>
      <c r="Z7" s="16">
        <f>Z6*100/30</f>
        <v>0</v>
      </c>
      <c r="AA7" s="17">
        <f>AA6*100/10</f>
        <v>0</v>
      </c>
      <c r="AB7" s="20"/>
      <c r="AC7" s="20"/>
      <c r="AD7" s="21" t="str">
        <f>IF(AC6&lt;50,"1 ур",IF(AC6&lt;65,"2 ур",IF(AC6&lt;80,"3 ур",IF(AC6&lt;=100,"4 ур"))))</f>
        <v>1 ур</v>
      </c>
    </row>
    <row r="8" spans="1:30" ht="12.75">
      <c r="A8" s="50"/>
      <c r="B8" s="36">
        <v>0</v>
      </c>
      <c r="C8" s="37">
        <v>0</v>
      </c>
      <c r="D8" s="37">
        <v>0</v>
      </c>
      <c r="E8" s="37">
        <v>0</v>
      </c>
      <c r="F8" s="17">
        <f>B8+C8+D8+E8</f>
        <v>0</v>
      </c>
      <c r="G8" s="46">
        <v>0</v>
      </c>
      <c r="H8" s="46">
        <v>0</v>
      </c>
      <c r="I8" s="46">
        <v>0</v>
      </c>
      <c r="J8" s="46">
        <v>0</v>
      </c>
      <c r="K8" s="17">
        <f>G8+H8+I8+J8</f>
        <v>0</v>
      </c>
      <c r="L8" s="46">
        <v>0</v>
      </c>
      <c r="M8" s="46">
        <v>0</v>
      </c>
      <c r="N8" s="44">
        <v>0</v>
      </c>
      <c r="O8" s="46">
        <v>0</v>
      </c>
      <c r="P8" s="46">
        <v>0</v>
      </c>
      <c r="Q8" s="17">
        <f>L8+M8+N8+O8+P8</f>
        <v>0</v>
      </c>
      <c r="R8" s="46">
        <v>0</v>
      </c>
      <c r="S8" s="44">
        <v>0</v>
      </c>
      <c r="T8" s="44">
        <v>0</v>
      </c>
      <c r="U8" s="44">
        <v>0</v>
      </c>
      <c r="V8" s="44">
        <v>0</v>
      </c>
      <c r="W8" s="17">
        <f>R8+S8+T8+U8+V8</f>
        <v>0</v>
      </c>
      <c r="X8" s="46">
        <v>0</v>
      </c>
      <c r="Y8" s="46">
        <v>0</v>
      </c>
      <c r="Z8" s="16">
        <f>X8+Y8</f>
        <v>0</v>
      </c>
      <c r="AA8" s="37">
        <v>0</v>
      </c>
      <c r="AB8" s="18">
        <f>F8+K8+Q8+W8+Z8+AA8</f>
        <v>0</v>
      </c>
      <c r="AC8" s="22">
        <f>AB8*100/200</f>
        <v>0</v>
      </c>
      <c r="AD8" s="19"/>
    </row>
    <row r="9" spans="1:30" ht="12.75">
      <c r="A9" s="51"/>
      <c r="B9" s="17">
        <f>B8*100/15</f>
        <v>0</v>
      </c>
      <c r="C9" s="17">
        <f>C8*10</f>
        <v>0</v>
      </c>
      <c r="D9" s="17">
        <f>D8*100/15</f>
        <v>0</v>
      </c>
      <c r="E9" s="17">
        <f>E8*100/10</f>
        <v>0</v>
      </c>
      <c r="F9" s="17">
        <f>F8*2</f>
        <v>0</v>
      </c>
      <c r="G9" s="47"/>
      <c r="H9" s="47"/>
      <c r="I9" s="47"/>
      <c r="J9" s="47"/>
      <c r="K9" s="17">
        <f>K8*100/10</f>
        <v>0</v>
      </c>
      <c r="L9" s="47"/>
      <c r="M9" s="47"/>
      <c r="N9" s="45"/>
      <c r="O9" s="47"/>
      <c r="P9" s="47"/>
      <c r="Q9" s="17">
        <f>Q8*100/50</f>
        <v>0</v>
      </c>
      <c r="R9" s="47"/>
      <c r="S9" s="45"/>
      <c r="T9" s="45"/>
      <c r="U9" s="45"/>
      <c r="V9" s="45"/>
      <c r="W9" s="17">
        <f>W8*100/50</f>
        <v>0</v>
      </c>
      <c r="X9" s="47"/>
      <c r="Y9" s="47"/>
      <c r="Z9" s="16">
        <f>Z8*100/30</f>
        <v>0</v>
      </c>
      <c r="AA9" s="17">
        <f>AA8*100/10</f>
        <v>0</v>
      </c>
      <c r="AB9" s="20"/>
      <c r="AC9" s="20"/>
      <c r="AD9" s="21" t="str">
        <f>IF(AC8&lt;45,"1 ур",IF(AC8&lt;65,"2 ур",IF(AC8&lt;80,"3 ур",IF(AC8&lt;=100,"4 ур"))))</f>
        <v>1 ур</v>
      </c>
    </row>
    <row r="10" spans="1:30" ht="12.75">
      <c r="A10" s="48"/>
      <c r="B10" s="37">
        <v>0</v>
      </c>
      <c r="C10" s="37">
        <v>0</v>
      </c>
      <c r="D10" s="37">
        <v>0</v>
      </c>
      <c r="E10" s="37">
        <v>0</v>
      </c>
      <c r="F10" s="28">
        <v>0</v>
      </c>
      <c r="G10" s="46">
        <v>0</v>
      </c>
      <c r="H10" s="46">
        <v>0</v>
      </c>
      <c r="I10" s="46">
        <v>0</v>
      </c>
      <c r="J10" s="46">
        <v>0</v>
      </c>
      <c r="K10" s="28">
        <f>G10+H10+I10+J10</f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f>L10+M10+N10+O10+P10</f>
        <v>0</v>
      </c>
      <c r="R10" s="46">
        <v>0</v>
      </c>
      <c r="S10" s="44">
        <v>0</v>
      </c>
      <c r="T10" s="44">
        <v>0</v>
      </c>
      <c r="U10" s="44">
        <v>0</v>
      </c>
      <c r="V10" s="44">
        <v>0</v>
      </c>
      <c r="W10" s="28">
        <f>R10+S10+T10+U10+V10</f>
        <v>0</v>
      </c>
      <c r="X10" s="46">
        <v>0</v>
      </c>
      <c r="Y10" s="46">
        <v>0</v>
      </c>
      <c r="Z10" s="28">
        <f>X10+Y10</f>
        <v>0</v>
      </c>
      <c r="AA10" s="37">
        <v>0</v>
      </c>
      <c r="AB10" s="29">
        <f>F10+K10+Q10+W10+Z10+AA10</f>
        <v>0</v>
      </c>
      <c r="AC10" s="29">
        <f>AB10*100/200</f>
        <v>0</v>
      </c>
      <c r="AD10" s="30"/>
    </row>
    <row r="11" spans="1:30" ht="12.75">
      <c r="A11" s="49"/>
      <c r="B11" s="31">
        <f>B10*100/15</f>
        <v>0</v>
      </c>
      <c r="C11" s="28">
        <f>C10*10</f>
        <v>0</v>
      </c>
      <c r="D11" s="31">
        <f>D10*100/15</f>
        <v>0</v>
      </c>
      <c r="E11" s="28">
        <f>E10*100/10</f>
        <v>0</v>
      </c>
      <c r="F11" s="28">
        <f>F10*2</f>
        <v>0</v>
      </c>
      <c r="G11" s="47"/>
      <c r="H11" s="47"/>
      <c r="I11" s="47"/>
      <c r="J11" s="47"/>
      <c r="K11" s="28">
        <f>K10*100/10</f>
        <v>0</v>
      </c>
      <c r="L11" s="47"/>
      <c r="M11" s="47"/>
      <c r="N11" s="47"/>
      <c r="O11" s="47"/>
      <c r="P11" s="47"/>
      <c r="Q11" s="28">
        <f>Q10*100/50</f>
        <v>0</v>
      </c>
      <c r="R11" s="47"/>
      <c r="S11" s="45"/>
      <c r="T11" s="45"/>
      <c r="U11" s="45"/>
      <c r="V11" s="45"/>
      <c r="W11" s="28">
        <f>W10*100/50</f>
        <v>0</v>
      </c>
      <c r="X11" s="47"/>
      <c r="Y11" s="47"/>
      <c r="Z11" s="32">
        <f>Z10*100/30</f>
        <v>0</v>
      </c>
      <c r="AA11" s="28">
        <f>AA10*100/10</f>
        <v>0</v>
      </c>
      <c r="AB11" s="9"/>
      <c r="AC11" s="9"/>
      <c r="AD11" s="33" t="str">
        <f>IF(AC10&lt;45,"1 ур",IF(AC10&lt;65,"2 ур",IF(AC10&lt;80,"3 ур",IF(AC10&lt;=100,"4 ур"))))</f>
        <v>1 ур</v>
      </c>
    </row>
    <row r="12" spans="1:30" ht="12.75">
      <c r="A12" s="48"/>
      <c r="B12" s="36">
        <v>0</v>
      </c>
      <c r="C12" s="37">
        <v>0</v>
      </c>
      <c r="D12" s="37">
        <v>0</v>
      </c>
      <c r="E12" s="37">
        <v>0</v>
      </c>
      <c r="F12" s="28">
        <v>0</v>
      </c>
      <c r="G12" s="46">
        <v>0</v>
      </c>
      <c r="H12" s="46">
        <v>0</v>
      </c>
      <c r="I12" s="46">
        <v>0</v>
      </c>
      <c r="J12" s="46">
        <v>0.75</v>
      </c>
      <c r="K12" s="28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28">
        <f>L12+M12+N12+O12+P12</f>
        <v>0</v>
      </c>
      <c r="R12" s="46">
        <v>0</v>
      </c>
      <c r="S12" s="44">
        <v>0</v>
      </c>
      <c r="T12" s="44">
        <v>0</v>
      </c>
      <c r="U12" s="44">
        <v>0</v>
      </c>
      <c r="V12" s="44">
        <v>0</v>
      </c>
      <c r="W12" s="28">
        <f>R12+S12+T12+U12+V12</f>
        <v>0</v>
      </c>
      <c r="X12" s="46">
        <v>0</v>
      </c>
      <c r="Y12" s="46">
        <v>0</v>
      </c>
      <c r="Z12" s="28">
        <f>X12+Y12</f>
        <v>0</v>
      </c>
      <c r="AA12" s="37">
        <v>0</v>
      </c>
      <c r="AB12" s="29">
        <f>F12+K12+Q12+W12+Z12+AA12</f>
        <v>0</v>
      </c>
      <c r="AC12" s="29">
        <f>AB12*100/200</f>
        <v>0</v>
      </c>
      <c r="AD12" s="30"/>
    </row>
    <row r="13" spans="1:30" ht="12.75">
      <c r="A13" s="49"/>
      <c r="B13" s="31">
        <f>B12*100/15</f>
        <v>0</v>
      </c>
      <c r="C13" s="28">
        <f>C12*10</f>
        <v>0</v>
      </c>
      <c r="D13" s="31">
        <f>D12*100/15</f>
        <v>0</v>
      </c>
      <c r="E13" s="28">
        <f>E12*100/10</f>
        <v>0</v>
      </c>
      <c r="F13" s="28">
        <f>F12*2</f>
        <v>0</v>
      </c>
      <c r="G13" s="47"/>
      <c r="H13" s="47"/>
      <c r="I13" s="47"/>
      <c r="J13" s="47"/>
      <c r="K13" s="28">
        <f>K12*100/10</f>
        <v>0</v>
      </c>
      <c r="L13" s="47"/>
      <c r="M13" s="47"/>
      <c r="N13" s="47"/>
      <c r="O13" s="47"/>
      <c r="P13" s="47"/>
      <c r="Q13" s="28">
        <f>Q12*100/50</f>
        <v>0</v>
      </c>
      <c r="R13" s="47"/>
      <c r="S13" s="45"/>
      <c r="T13" s="45"/>
      <c r="U13" s="45"/>
      <c r="V13" s="45"/>
      <c r="W13" s="28">
        <f>W12*100/50</f>
        <v>0</v>
      </c>
      <c r="X13" s="47"/>
      <c r="Y13" s="47"/>
      <c r="Z13" s="34">
        <f>Z12*100/30</f>
        <v>0</v>
      </c>
      <c r="AA13" s="28">
        <f>AA12*100/10</f>
        <v>0</v>
      </c>
      <c r="AB13" s="9"/>
      <c r="AC13" s="9"/>
      <c r="AD13" s="33" t="str">
        <f>IF(AC12&lt;45,"1 ур",IF(AC12&lt;65,"2 ур",IF(AC12&lt;80,"3 ур",IF(AC12&lt;=100,"4 ур"))))</f>
        <v>1 ур</v>
      </c>
    </row>
    <row r="14" spans="1:30" ht="12.75">
      <c r="A14" s="48"/>
      <c r="B14" s="36">
        <v>0</v>
      </c>
      <c r="C14" s="37">
        <v>0</v>
      </c>
      <c r="D14" s="37">
        <v>0</v>
      </c>
      <c r="E14" s="37">
        <v>0</v>
      </c>
      <c r="F14" s="28">
        <f>B14+C14+D14+E14</f>
        <v>0</v>
      </c>
      <c r="G14" s="46">
        <v>0</v>
      </c>
      <c r="H14" s="46">
        <v>0</v>
      </c>
      <c r="I14" s="46">
        <v>0</v>
      </c>
      <c r="J14" s="46">
        <v>0</v>
      </c>
      <c r="K14" s="28">
        <f>G14+H14+I14+J14</f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28">
        <f>L14+M14+N14+O14+P14</f>
        <v>0</v>
      </c>
      <c r="R14" s="46">
        <v>0</v>
      </c>
      <c r="S14" s="44">
        <v>0</v>
      </c>
      <c r="T14" s="44">
        <v>0</v>
      </c>
      <c r="U14" s="44">
        <v>0</v>
      </c>
      <c r="V14" s="44">
        <v>0</v>
      </c>
      <c r="W14" s="28">
        <f>R14+S10+T14+U14+V14</f>
        <v>0</v>
      </c>
      <c r="X14" s="46">
        <v>0</v>
      </c>
      <c r="Y14" s="46">
        <v>0</v>
      </c>
      <c r="Z14" s="28">
        <f>X14+Y14</f>
        <v>0</v>
      </c>
      <c r="AA14" s="37">
        <v>0</v>
      </c>
      <c r="AB14" s="29">
        <f>F14+K14+Q14+W14+Z14+AA14</f>
        <v>0</v>
      </c>
      <c r="AC14" s="29">
        <f>AB14*100/200</f>
        <v>0</v>
      </c>
      <c r="AD14" s="30"/>
    </row>
    <row r="15" spans="1:30" ht="12.75">
      <c r="A15" s="49"/>
      <c r="B15" s="31">
        <f>B14*100/15</f>
        <v>0</v>
      </c>
      <c r="C15" s="28">
        <f>C14*10</f>
        <v>0</v>
      </c>
      <c r="D15" s="28">
        <f>D14*100/15</f>
        <v>0</v>
      </c>
      <c r="E15" s="28">
        <f>E14*100/10</f>
        <v>0</v>
      </c>
      <c r="F15" s="28">
        <f>F14*2</f>
        <v>0</v>
      </c>
      <c r="G15" s="47"/>
      <c r="H15" s="47"/>
      <c r="I15" s="47"/>
      <c r="J15" s="47"/>
      <c r="K15" s="28">
        <f>K14*100/10</f>
        <v>0</v>
      </c>
      <c r="L15" s="47"/>
      <c r="M15" s="47"/>
      <c r="N15" s="47"/>
      <c r="O15" s="47"/>
      <c r="P15" s="47"/>
      <c r="Q15" s="28">
        <f>Q14*100/50</f>
        <v>0</v>
      </c>
      <c r="R15" s="47"/>
      <c r="S15" s="45"/>
      <c r="T15" s="45"/>
      <c r="U15" s="45"/>
      <c r="V15" s="45"/>
      <c r="W15" s="28">
        <f>W14*100/50</f>
        <v>0</v>
      </c>
      <c r="X15" s="47"/>
      <c r="Y15" s="47"/>
      <c r="Z15" s="31">
        <f>Z14*100/30</f>
        <v>0</v>
      </c>
      <c r="AA15" s="28">
        <f>AA14*100/10</f>
        <v>0</v>
      </c>
      <c r="AB15" s="9"/>
      <c r="AC15" s="9"/>
      <c r="AD15" s="33" t="str">
        <f>IF(AC14&lt;45,"1 ур",IF(AC14&lt;65,"2 ур",IF(AC14&lt;80,"3 ур",IF(AC14&lt;=100,"4 ур"))))</f>
        <v>1 ур</v>
      </c>
    </row>
    <row r="16" spans="1:30" ht="12.75">
      <c r="A16" s="48"/>
      <c r="B16" s="36">
        <v>0</v>
      </c>
      <c r="C16" s="37">
        <v>0</v>
      </c>
      <c r="D16" s="37">
        <v>0</v>
      </c>
      <c r="E16" s="37">
        <v>0</v>
      </c>
      <c r="F16" s="28">
        <v>0</v>
      </c>
      <c r="G16" s="46">
        <v>0</v>
      </c>
      <c r="H16" s="46">
        <v>0</v>
      </c>
      <c r="I16" s="46">
        <v>0</v>
      </c>
      <c r="J16" s="46">
        <v>0</v>
      </c>
      <c r="K16" s="28">
        <f>G16+H16+I16+J16</f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28">
        <f>L16+M16+N16+O16+P16</f>
        <v>0</v>
      </c>
      <c r="R16" s="46">
        <v>0</v>
      </c>
      <c r="S16" s="44">
        <v>0</v>
      </c>
      <c r="T16" s="44">
        <v>0</v>
      </c>
      <c r="U16" s="44">
        <v>0</v>
      </c>
      <c r="V16" s="44">
        <v>0</v>
      </c>
      <c r="W16" s="28">
        <f>R16+S16+T16+U16+V16</f>
        <v>0</v>
      </c>
      <c r="X16" s="46">
        <v>0</v>
      </c>
      <c r="Y16" s="46">
        <v>0</v>
      </c>
      <c r="Z16" s="28">
        <f>X16+Y16</f>
        <v>0</v>
      </c>
      <c r="AA16" s="37">
        <v>0</v>
      </c>
      <c r="AB16" s="29">
        <f>F16+K16+Q16+W16+Z16+AA16</f>
        <v>0</v>
      </c>
      <c r="AC16" s="35">
        <f>AB16*100/200</f>
        <v>0</v>
      </c>
      <c r="AD16" s="30"/>
    </row>
    <row r="17" spans="1:30" ht="12.75">
      <c r="A17" s="49"/>
      <c r="B17" s="28">
        <f>B16*10</f>
        <v>0</v>
      </c>
      <c r="C17" s="28">
        <f>C16*10</f>
        <v>0</v>
      </c>
      <c r="D17" s="31">
        <f>D16*100/15</f>
        <v>0</v>
      </c>
      <c r="E17" s="28">
        <f>E16*100/10</f>
        <v>0</v>
      </c>
      <c r="F17" s="28">
        <f>F16*2</f>
        <v>0</v>
      </c>
      <c r="G17" s="47"/>
      <c r="H17" s="47"/>
      <c r="I17" s="47"/>
      <c r="J17" s="47"/>
      <c r="K17" s="28">
        <f>K16*100/10</f>
        <v>0</v>
      </c>
      <c r="L17" s="47"/>
      <c r="M17" s="47"/>
      <c r="N17" s="47"/>
      <c r="O17" s="47"/>
      <c r="P17" s="47"/>
      <c r="Q17" s="28">
        <f>Q16*100/50</f>
        <v>0</v>
      </c>
      <c r="R17" s="47"/>
      <c r="S17" s="45"/>
      <c r="T17" s="45"/>
      <c r="U17" s="45"/>
      <c r="V17" s="45"/>
      <c r="W17" s="28">
        <f>W16*100/50</f>
        <v>0</v>
      </c>
      <c r="X17" s="47"/>
      <c r="Y17" s="47"/>
      <c r="Z17" s="31">
        <f>Z16*100/30</f>
        <v>0</v>
      </c>
      <c r="AA17" s="28">
        <f>AA16*100/10</f>
        <v>0</v>
      </c>
      <c r="AB17" s="9"/>
      <c r="AC17" s="9"/>
      <c r="AD17" s="33" t="str">
        <f>IF(AC16&lt;45,"1 ур",IF(AC16&lt;65,"2 ур",IF(AC16&lt;80,"3 ур",IF(AC16&lt;=100,"4 ур"))))</f>
        <v>1 ур</v>
      </c>
    </row>
    <row r="18" spans="1:30" ht="12.75">
      <c r="A18" s="50"/>
      <c r="B18" s="37">
        <v>0</v>
      </c>
      <c r="C18" s="37">
        <v>0</v>
      </c>
      <c r="D18" s="37">
        <v>0</v>
      </c>
      <c r="E18" s="37">
        <v>0</v>
      </c>
      <c r="F18" s="17">
        <f>B18+C18+D18+E18</f>
        <v>0</v>
      </c>
      <c r="G18" s="55">
        <v>0</v>
      </c>
      <c r="H18" s="46">
        <v>0</v>
      </c>
      <c r="I18" s="46">
        <v>0</v>
      </c>
      <c r="J18" s="46">
        <v>0</v>
      </c>
      <c r="K18" s="17">
        <f>G18+H18+I18+J18</f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17">
        <f>L18+M18+N18+O18+P18</f>
        <v>0</v>
      </c>
      <c r="R18" s="46">
        <v>0</v>
      </c>
      <c r="S18" s="44">
        <v>0</v>
      </c>
      <c r="T18" s="44">
        <v>0</v>
      </c>
      <c r="U18" s="44">
        <v>0</v>
      </c>
      <c r="V18" s="44">
        <v>0</v>
      </c>
      <c r="W18" s="17">
        <f>R18+S18+T18+U18+V18</f>
        <v>0</v>
      </c>
      <c r="X18" s="46">
        <v>0</v>
      </c>
      <c r="Y18" s="46">
        <v>0</v>
      </c>
      <c r="Z18" s="17">
        <f>X18+Y18</f>
        <v>0</v>
      </c>
      <c r="AA18" s="37">
        <v>0</v>
      </c>
      <c r="AB18" s="18">
        <f>F18+K18+Q18+W18+Z18+AA18</f>
        <v>0</v>
      </c>
      <c r="AC18" s="18">
        <f>AB18*100/200</f>
        <v>0</v>
      </c>
      <c r="AD18" s="19"/>
    </row>
    <row r="19" spans="1:30" ht="12.75">
      <c r="A19" s="51"/>
      <c r="B19" s="16">
        <f>B18*100/15</f>
        <v>0</v>
      </c>
      <c r="C19" s="17">
        <f>C18*10</f>
        <v>0</v>
      </c>
      <c r="D19" s="16">
        <f>D18*100/15</f>
        <v>0</v>
      </c>
      <c r="E19" s="17">
        <f>E18*100/10</f>
        <v>0</v>
      </c>
      <c r="F19" s="17">
        <f>F18*2</f>
        <v>0</v>
      </c>
      <c r="G19" s="56"/>
      <c r="H19" s="47"/>
      <c r="I19" s="47"/>
      <c r="J19" s="47"/>
      <c r="K19" s="17">
        <f>K18*100/10</f>
        <v>0</v>
      </c>
      <c r="L19" s="47"/>
      <c r="M19" s="47"/>
      <c r="N19" s="47"/>
      <c r="O19" s="47"/>
      <c r="P19" s="47"/>
      <c r="Q19" s="17">
        <f>Q18*100/50</f>
        <v>0</v>
      </c>
      <c r="R19" s="47"/>
      <c r="S19" s="45"/>
      <c r="T19" s="45"/>
      <c r="U19" s="45"/>
      <c r="V19" s="45"/>
      <c r="W19" s="17">
        <f>W18*100/50</f>
        <v>0</v>
      </c>
      <c r="X19" s="47"/>
      <c r="Y19" s="47"/>
      <c r="Z19" s="16">
        <f>Z18*100/30</f>
        <v>0</v>
      </c>
      <c r="AA19" s="17">
        <f>AA18*100/10</f>
        <v>0</v>
      </c>
      <c r="AB19" s="20"/>
      <c r="AC19" s="20"/>
      <c r="AD19" s="21" t="str">
        <f>IF(AC18&lt;45,"1 ур",IF(AC18&lt;65,"2 ур",IF(AC18&lt;80,"3 ур",IF(AC18&lt;=100,"4 ур"))))</f>
        <v>1 ур</v>
      </c>
    </row>
    <row r="20" spans="1:30" ht="12.75">
      <c r="A20" s="48"/>
      <c r="B20" s="36">
        <v>0</v>
      </c>
      <c r="C20" s="36">
        <v>0</v>
      </c>
      <c r="D20" s="37">
        <v>0</v>
      </c>
      <c r="E20" s="37">
        <v>0</v>
      </c>
      <c r="F20" s="31">
        <f>B20+C20+D20+E20</f>
        <v>0</v>
      </c>
      <c r="G20" s="46">
        <v>0</v>
      </c>
      <c r="H20" s="46">
        <v>0</v>
      </c>
      <c r="I20" s="46">
        <v>0</v>
      </c>
      <c r="J20" s="46">
        <v>0</v>
      </c>
      <c r="K20" s="28">
        <f>G20+H20+I20+J20</f>
        <v>0</v>
      </c>
      <c r="L20" s="46">
        <v>0</v>
      </c>
      <c r="M20" s="46">
        <v>0</v>
      </c>
      <c r="N20" s="44">
        <v>0</v>
      </c>
      <c r="O20" s="46">
        <v>0</v>
      </c>
      <c r="P20" s="46">
        <v>0</v>
      </c>
      <c r="Q20" s="28">
        <f>L20+M20+N20+O20+P20</f>
        <v>0</v>
      </c>
      <c r="R20" s="46">
        <v>0</v>
      </c>
      <c r="S20" s="44">
        <v>0</v>
      </c>
      <c r="T20" s="44">
        <v>0</v>
      </c>
      <c r="U20" s="44">
        <v>0</v>
      </c>
      <c r="V20" s="44">
        <v>0</v>
      </c>
      <c r="W20" s="28">
        <f>R20+S20+T20+U20+V20</f>
        <v>0</v>
      </c>
      <c r="X20" s="46">
        <v>0</v>
      </c>
      <c r="Y20" s="46">
        <v>0</v>
      </c>
      <c r="Z20" s="28">
        <f>X20+Y20</f>
        <v>0</v>
      </c>
      <c r="AA20" s="37">
        <v>0</v>
      </c>
      <c r="AB20" s="29">
        <f>F20+K20+Q20+W20+Z20+AA20</f>
        <v>0</v>
      </c>
      <c r="AC20" s="29">
        <f>AB20*100/200</f>
        <v>0</v>
      </c>
      <c r="AD20" s="30"/>
    </row>
    <row r="21" spans="1:30" ht="12.75">
      <c r="A21" s="49"/>
      <c r="B21" s="31">
        <f>B20*100/15</f>
        <v>0</v>
      </c>
      <c r="C21" s="28">
        <f>C20*10</f>
        <v>0</v>
      </c>
      <c r="D21" s="31">
        <f>D20*100/15</f>
        <v>0</v>
      </c>
      <c r="E21" s="28">
        <f>E20*100/10</f>
        <v>0</v>
      </c>
      <c r="F21" s="28">
        <f>F20*2</f>
        <v>0</v>
      </c>
      <c r="G21" s="47"/>
      <c r="H21" s="47"/>
      <c r="I21" s="47"/>
      <c r="J21" s="47"/>
      <c r="K21" s="28">
        <f>K20*100/10</f>
        <v>0</v>
      </c>
      <c r="L21" s="47"/>
      <c r="M21" s="47"/>
      <c r="N21" s="45"/>
      <c r="O21" s="47"/>
      <c r="P21" s="47"/>
      <c r="Q21" s="28">
        <f>Q20*100/50</f>
        <v>0</v>
      </c>
      <c r="R21" s="47"/>
      <c r="S21" s="45"/>
      <c r="T21" s="45"/>
      <c r="U21" s="45"/>
      <c r="V21" s="45"/>
      <c r="W21" s="28">
        <f>W20*100/50</f>
        <v>0</v>
      </c>
      <c r="X21" s="47"/>
      <c r="Y21" s="47"/>
      <c r="Z21" s="31">
        <f>Z20*100/30</f>
        <v>0</v>
      </c>
      <c r="AA21" s="28">
        <f>AA20*100/10</f>
        <v>0</v>
      </c>
      <c r="AB21" s="9"/>
      <c r="AC21" s="9"/>
      <c r="AD21" s="33" t="str">
        <f>IF(AC20&lt;45,"1 ур",IF(AC20&lt;65,"2 ур",IF(AC20&lt;80,"3 ур",IF(AC20&lt;=100,"4 ур"))))</f>
        <v>1 ур</v>
      </c>
    </row>
    <row r="22" spans="1:30" ht="12.75">
      <c r="A22" s="50"/>
      <c r="B22" s="37">
        <v>0</v>
      </c>
      <c r="C22" s="37">
        <v>0</v>
      </c>
      <c r="D22" s="37">
        <v>0</v>
      </c>
      <c r="E22" s="37">
        <v>0</v>
      </c>
      <c r="F22" s="17">
        <f>B22+C22+D22+E22</f>
        <v>0</v>
      </c>
      <c r="G22" s="46">
        <v>0</v>
      </c>
      <c r="H22" s="46">
        <v>0</v>
      </c>
      <c r="I22" s="46">
        <v>0</v>
      </c>
      <c r="J22" s="46">
        <v>0</v>
      </c>
      <c r="K22" s="17">
        <f>G22+H22+I22+J22</f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7">
        <f>L22+M22+N22+O22+P22</f>
        <v>0</v>
      </c>
      <c r="R22" s="46">
        <v>0</v>
      </c>
      <c r="S22" s="44">
        <v>0</v>
      </c>
      <c r="T22" s="44">
        <v>0</v>
      </c>
      <c r="U22" s="44">
        <v>0</v>
      </c>
      <c r="V22" s="44">
        <v>0</v>
      </c>
      <c r="W22" s="17">
        <f>R22+S22+T22+U22+V22</f>
        <v>0</v>
      </c>
      <c r="X22" s="46">
        <v>0</v>
      </c>
      <c r="Y22" s="46">
        <v>0</v>
      </c>
      <c r="Z22" s="17">
        <f>X22+Y22</f>
        <v>0</v>
      </c>
      <c r="AA22" s="37">
        <v>0</v>
      </c>
      <c r="AB22" s="18">
        <f>F22+K22+Q22+W22+Z22+AA22</f>
        <v>0</v>
      </c>
      <c r="AC22" s="22">
        <f>AB22*100/200</f>
        <v>0</v>
      </c>
      <c r="AD22" s="19"/>
    </row>
    <row r="23" spans="1:30" ht="12.75">
      <c r="A23" s="51"/>
      <c r="B23" s="16">
        <f>B22*100/15</f>
        <v>0</v>
      </c>
      <c r="C23" s="17">
        <f>C22*10</f>
        <v>0</v>
      </c>
      <c r="D23" s="16">
        <f>D22*100/15</f>
        <v>0</v>
      </c>
      <c r="E23" s="17">
        <f>E22*100/10</f>
        <v>0</v>
      </c>
      <c r="F23" s="17">
        <f>F22*2</f>
        <v>0</v>
      </c>
      <c r="G23" s="47"/>
      <c r="H23" s="47"/>
      <c r="I23" s="47"/>
      <c r="J23" s="47"/>
      <c r="K23" s="17">
        <f>K22*100/10</f>
        <v>0</v>
      </c>
      <c r="L23" s="47"/>
      <c r="M23" s="47"/>
      <c r="N23" s="47"/>
      <c r="O23" s="47"/>
      <c r="P23" s="47"/>
      <c r="Q23" s="17">
        <f>Q22*100/50</f>
        <v>0</v>
      </c>
      <c r="R23" s="47"/>
      <c r="S23" s="45"/>
      <c r="T23" s="45"/>
      <c r="U23" s="45"/>
      <c r="V23" s="45"/>
      <c r="W23" s="17">
        <f>W22*100/50</f>
        <v>0</v>
      </c>
      <c r="X23" s="47"/>
      <c r="Y23" s="47"/>
      <c r="Z23" s="16">
        <f>Z22*100/30</f>
        <v>0</v>
      </c>
      <c r="AA23" s="17">
        <f>AA22*100/10</f>
        <v>0</v>
      </c>
      <c r="AB23" s="20"/>
      <c r="AC23" s="20"/>
      <c r="AD23" s="21" t="str">
        <f>IF(AC22&lt;45,"1 ур",IF(AC22&lt;65,"2 ур",IF(AC22&lt;80,"3 ур",IF(AC22&lt;=100,"4 ур"))))</f>
        <v>1 ур</v>
      </c>
    </row>
    <row r="24" spans="1:30" ht="12.75">
      <c r="A24" s="48"/>
      <c r="B24" s="37">
        <v>0</v>
      </c>
      <c r="C24" s="37">
        <v>0</v>
      </c>
      <c r="D24" s="37">
        <v>0</v>
      </c>
      <c r="E24" s="37">
        <v>0</v>
      </c>
      <c r="F24" s="28">
        <f>B24+C24+D24+E24</f>
        <v>0</v>
      </c>
      <c r="G24" s="46">
        <v>0</v>
      </c>
      <c r="H24" s="46">
        <v>0</v>
      </c>
      <c r="I24" s="46">
        <v>0</v>
      </c>
      <c r="J24" s="46">
        <v>0</v>
      </c>
      <c r="K24" s="28">
        <f>G24+H24+I24+J24</f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28">
        <f>L24+M24+N24+O24+P24</f>
        <v>0</v>
      </c>
      <c r="R24" s="46">
        <v>0</v>
      </c>
      <c r="S24" s="44">
        <v>0</v>
      </c>
      <c r="T24" s="44">
        <v>0</v>
      </c>
      <c r="U24" s="44">
        <v>0</v>
      </c>
      <c r="V24" s="44">
        <v>0</v>
      </c>
      <c r="W24" s="28">
        <f>R24+S24+T24+U24+V24</f>
        <v>0</v>
      </c>
      <c r="X24" s="46">
        <v>0</v>
      </c>
      <c r="Y24" s="46">
        <v>0</v>
      </c>
      <c r="Z24" s="28">
        <f>X24+Y24</f>
        <v>0</v>
      </c>
      <c r="AA24" s="37">
        <v>0</v>
      </c>
      <c r="AB24" s="29">
        <f>F24+K24+Q24+W24+Z24+AA24</f>
        <v>0</v>
      </c>
      <c r="AC24" s="35">
        <f>AB24*100/200</f>
        <v>0</v>
      </c>
      <c r="AD24" s="30"/>
    </row>
    <row r="25" spans="1:30" ht="12.75">
      <c r="A25" s="49"/>
      <c r="B25" s="31">
        <f>B24*100/15</f>
        <v>0</v>
      </c>
      <c r="C25" s="28">
        <f>C24*10</f>
        <v>0</v>
      </c>
      <c r="D25" s="28">
        <f>D24*100/15</f>
        <v>0</v>
      </c>
      <c r="E25" s="28">
        <f>E24*100/10</f>
        <v>0</v>
      </c>
      <c r="F25" s="28">
        <f>F24*2</f>
        <v>0</v>
      </c>
      <c r="G25" s="47"/>
      <c r="H25" s="47"/>
      <c r="I25" s="47"/>
      <c r="J25" s="47"/>
      <c r="K25" s="28">
        <f>K24*100/10</f>
        <v>0</v>
      </c>
      <c r="L25" s="47"/>
      <c r="M25" s="47"/>
      <c r="N25" s="47"/>
      <c r="O25" s="47"/>
      <c r="P25" s="47"/>
      <c r="Q25" s="28">
        <f>Q24*100/50</f>
        <v>0</v>
      </c>
      <c r="R25" s="47"/>
      <c r="S25" s="45"/>
      <c r="T25" s="45"/>
      <c r="U25" s="45"/>
      <c r="V25" s="45"/>
      <c r="W25" s="28">
        <f>W24*100/50</f>
        <v>0</v>
      </c>
      <c r="X25" s="47"/>
      <c r="Y25" s="47"/>
      <c r="Z25" s="31">
        <f>Z24*100/30</f>
        <v>0</v>
      </c>
      <c r="AA25" s="28">
        <f>AA24*100/10</f>
        <v>0</v>
      </c>
      <c r="AB25" s="9"/>
      <c r="AC25" s="9"/>
      <c r="AD25" s="33" t="str">
        <f>IF(AC24&lt;45,"1 ур",IF(AC24&lt;65,"2 ур",IF(AC24&lt;80,"3 ур",IF(AC24&lt;=100,"4 ур"))))</f>
        <v>1 ур</v>
      </c>
    </row>
    <row r="26" spans="1:30" ht="12.75">
      <c r="A26" s="48"/>
      <c r="B26" s="37">
        <v>0</v>
      </c>
      <c r="C26" s="37">
        <v>0</v>
      </c>
      <c r="D26" s="37">
        <v>0</v>
      </c>
      <c r="E26" s="37">
        <v>0</v>
      </c>
      <c r="F26" s="28">
        <f>B26+C26+D26+E26</f>
        <v>0</v>
      </c>
      <c r="G26" s="46">
        <v>0</v>
      </c>
      <c r="H26" s="46">
        <v>0</v>
      </c>
      <c r="I26" s="46">
        <v>0</v>
      </c>
      <c r="J26" s="46">
        <v>0</v>
      </c>
      <c r="K26" s="28">
        <f>G26+H26+I26+J26</f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28">
        <f>L26+M26+N26+O26+P26</f>
        <v>0</v>
      </c>
      <c r="R26" s="46">
        <v>0</v>
      </c>
      <c r="S26" s="44">
        <v>0</v>
      </c>
      <c r="T26" s="44">
        <v>0</v>
      </c>
      <c r="U26" s="44">
        <v>0</v>
      </c>
      <c r="V26" s="44">
        <v>0</v>
      </c>
      <c r="W26" s="28">
        <f>R26+S26+T26+U26+V26</f>
        <v>0</v>
      </c>
      <c r="X26" s="46">
        <v>0</v>
      </c>
      <c r="Y26" s="46">
        <v>0</v>
      </c>
      <c r="Z26" s="28">
        <f>X26+Y26</f>
        <v>0</v>
      </c>
      <c r="AA26" s="37">
        <v>0</v>
      </c>
      <c r="AB26" s="29">
        <f>F26+K26+Q26+W26+Z26+AA26</f>
        <v>0</v>
      </c>
      <c r="AC26" s="35">
        <f>AB26*100/200</f>
        <v>0</v>
      </c>
      <c r="AD26" s="30"/>
    </row>
    <row r="27" spans="1:30" ht="12.75">
      <c r="A27" s="49"/>
      <c r="B27" s="31">
        <v>0</v>
      </c>
      <c r="C27" s="28">
        <f>C26*10</f>
        <v>0</v>
      </c>
      <c r="D27" s="28">
        <f>D26*100/15</f>
        <v>0</v>
      </c>
      <c r="E27" s="28">
        <f>E26*100/10</f>
        <v>0</v>
      </c>
      <c r="F27" s="28">
        <f>F26*2</f>
        <v>0</v>
      </c>
      <c r="G27" s="47"/>
      <c r="H27" s="47"/>
      <c r="I27" s="47"/>
      <c r="J27" s="47"/>
      <c r="K27" s="28">
        <f>K26*100/10</f>
        <v>0</v>
      </c>
      <c r="L27" s="47"/>
      <c r="M27" s="47"/>
      <c r="N27" s="47"/>
      <c r="O27" s="47"/>
      <c r="P27" s="47"/>
      <c r="Q27" s="28">
        <f>Q26*100/50</f>
        <v>0</v>
      </c>
      <c r="R27" s="47"/>
      <c r="S27" s="45"/>
      <c r="T27" s="45"/>
      <c r="U27" s="45"/>
      <c r="V27" s="45"/>
      <c r="W27" s="28">
        <f>W26*100/50</f>
        <v>0</v>
      </c>
      <c r="X27" s="47"/>
      <c r="Y27" s="47"/>
      <c r="Z27" s="31">
        <f>Z26*100/30</f>
        <v>0</v>
      </c>
      <c r="AA27" s="28">
        <f>AA26*100/10</f>
        <v>0</v>
      </c>
      <c r="AB27" s="9"/>
      <c r="AC27" s="9"/>
      <c r="AD27" s="33" t="str">
        <f>IF(AC26&lt;45,"1 ур",IF(AC26&lt;65,"2 ур",IF(AC26&lt;80,"3 ур",IF(AC26&lt;=100,"4 ур"))))</f>
        <v>1 ур</v>
      </c>
    </row>
    <row r="28" spans="1:30" ht="12.75">
      <c r="A28" s="50"/>
      <c r="B28" s="37">
        <v>0</v>
      </c>
      <c r="C28" s="37">
        <v>0</v>
      </c>
      <c r="D28" s="37">
        <v>0</v>
      </c>
      <c r="E28" s="37">
        <v>0</v>
      </c>
      <c r="F28" s="17">
        <f>B28+C28+D28+E28</f>
        <v>0</v>
      </c>
      <c r="G28" s="46">
        <v>0</v>
      </c>
      <c r="H28" s="46">
        <v>0</v>
      </c>
      <c r="I28" s="46">
        <v>0</v>
      </c>
      <c r="J28" s="46">
        <v>0</v>
      </c>
      <c r="K28" s="17">
        <f>G28+H28+I28+J28</f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17">
        <f>L28+M28+N28+O28+P28</f>
        <v>0</v>
      </c>
      <c r="R28" s="46">
        <v>0</v>
      </c>
      <c r="S28" s="44">
        <v>0</v>
      </c>
      <c r="T28" s="44">
        <v>0</v>
      </c>
      <c r="U28" s="44">
        <v>0</v>
      </c>
      <c r="V28" s="44">
        <v>0</v>
      </c>
      <c r="W28" s="17">
        <f>R28+S28+T28+U28+V28</f>
        <v>0</v>
      </c>
      <c r="X28" s="57">
        <v>0</v>
      </c>
      <c r="Y28" s="46">
        <v>0</v>
      </c>
      <c r="Z28" s="17">
        <f>X28+Y28</f>
        <v>0</v>
      </c>
      <c r="AA28" s="37">
        <v>0</v>
      </c>
      <c r="AB28" s="18">
        <f>F28+K28+Q28+W28+Z28+AA28</f>
        <v>0</v>
      </c>
      <c r="AC28" s="22">
        <f>AB28*100/200</f>
        <v>0</v>
      </c>
      <c r="AD28" s="19"/>
    </row>
    <row r="29" spans="1:30" ht="12.75">
      <c r="A29" s="51"/>
      <c r="B29" s="16">
        <f>B28*100/15</f>
        <v>0</v>
      </c>
      <c r="C29" s="17">
        <f>C28*10</f>
        <v>0</v>
      </c>
      <c r="D29" s="17">
        <f>D28*100/15</f>
        <v>0</v>
      </c>
      <c r="E29" s="17">
        <f>E28*100/10</f>
        <v>0</v>
      </c>
      <c r="F29" s="17">
        <f>F28*2</f>
        <v>0</v>
      </c>
      <c r="G29" s="47"/>
      <c r="H29" s="47"/>
      <c r="I29" s="47"/>
      <c r="J29" s="47"/>
      <c r="K29" s="17">
        <f>K28*100/10</f>
        <v>0</v>
      </c>
      <c r="L29" s="47"/>
      <c r="M29" s="47"/>
      <c r="N29" s="47"/>
      <c r="O29" s="47"/>
      <c r="P29" s="47"/>
      <c r="Q29" s="17">
        <f>Q28*100/50</f>
        <v>0</v>
      </c>
      <c r="R29" s="47"/>
      <c r="S29" s="45"/>
      <c r="T29" s="45"/>
      <c r="U29" s="45"/>
      <c r="V29" s="45"/>
      <c r="W29" s="17">
        <f>W28*100/50</f>
        <v>0</v>
      </c>
      <c r="X29" s="58"/>
      <c r="Y29" s="47"/>
      <c r="Z29" s="16">
        <f>Z28*100/30</f>
        <v>0</v>
      </c>
      <c r="AA29" s="17">
        <f>AA28*100/10</f>
        <v>0</v>
      </c>
      <c r="AB29" s="20"/>
      <c r="AC29" s="20"/>
      <c r="AD29" s="21" t="str">
        <f>IF(AC28&lt;45,"1 ур",IF(AC28&lt;65,"2 ур",IF(AC28&lt;80,"3 ур",IF(AC28&lt;=100,"4 ур"))))</f>
        <v>1 ур</v>
      </c>
    </row>
    <row r="30" spans="1:30" ht="12.75">
      <c r="A30" s="48"/>
      <c r="B30" s="37">
        <v>0</v>
      </c>
      <c r="C30" s="37">
        <v>0</v>
      </c>
      <c r="D30" s="37">
        <v>0</v>
      </c>
      <c r="E30" s="37">
        <v>0</v>
      </c>
      <c r="F30" s="28">
        <v>0</v>
      </c>
      <c r="G30" s="46">
        <v>0</v>
      </c>
      <c r="H30" s="46">
        <v>0</v>
      </c>
      <c r="I30" s="46">
        <v>0</v>
      </c>
      <c r="J30" s="46">
        <v>0</v>
      </c>
      <c r="K30" s="28">
        <f>G30+H30+I30+J30</f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28">
        <f>L30+M30+N30+O30+P30</f>
        <v>0</v>
      </c>
      <c r="R30" s="46">
        <v>0</v>
      </c>
      <c r="S30" s="44">
        <v>0</v>
      </c>
      <c r="T30" s="44">
        <v>0</v>
      </c>
      <c r="U30" s="44">
        <v>0</v>
      </c>
      <c r="V30" s="44">
        <v>0</v>
      </c>
      <c r="W30" s="28">
        <f>R30+S30+T30+U30+V30</f>
        <v>0</v>
      </c>
      <c r="X30" s="57">
        <v>0</v>
      </c>
      <c r="Y30" s="46">
        <v>0</v>
      </c>
      <c r="Z30" s="28">
        <f>X30+Y30</f>
        <v>0</v>
      </c>
      <c r="AA30" s="37">
        <v>0</v>
      </c>
      <c r="AB30" s="29">
        <f>F30+K30+Q30+W30+Z30+AA30</f>
        <v>0</v>
      </c>
      <c r="AC30" s="35">
        <f>AB30*100/200</f>
        <v>0</v>
      </c>
      <c r="AD30" s="30"/>
    </row>
    <row r="31" spans="1:30" ht="12.75">
      <c r="A31" s="49"/>
      <c r="B31" s="31">
        <f>B30*100/15</f>
        <v>0</v>
      </c>
      <c r="C31" s="28">
        <f>C30*10</f>
        <v>0</v>
      </c>
      <c r="D31" s="28">
        <f>D30*100/15</f>
        <v>0</v>
      </c>
      <c r="E31" s="28">
        <f>E30*100/10</f>
        <v>0</v>
      </c>
      <c r="F31" s="28">
        <f>F30*2</f>
        <v>0</v>
      </c>
      <c r="G31" s="47"/>
      <c r="H31" s="47"/>
      <c r="I31" s="47"/>
      <c r="J31" s="47"/>
      <c r="K31" s="28">
        <f>K30*100/10</f>
        <v>0</v>
      </c>
      <c r="L31" s="47"/>
      <c r="M31" s="47"/>
      <c r="N31" s="47"/>
      <c r="O31" s="47"/>
      <c r="P31" s="47"/>
      <c r="Q31" s="28">
        <f>Q30*100/50</f>
        <v>0</v>
      </c>
      <c r="R31" s="47"/>
      <c r="S31" s="45"/>
      <c r="T31" s="45"/>
      <c r="U31" s="45"/>
      <c r="V31" s="45"/>
      <c r="W31" s="28">
        <f>W30*100/50</f>
        <v>0</v>
      </c>
      <c r="X31" s="58"/>
      <c r="Y31" s="47"/>
      <c r="Z31" s="31">
        <f>Z30*100/30</f>
        <v>0</v>
      </c>
      <c r="AA31" s="28">
        <f>AA30*100/10</f>
        <v>0</v>
      </c>
      <c r="AB31" s="9"/>
      <c r="AC31" s="9"/>
      <c r="AD31" s="33" t="str">
        <f>IF(AC30&lt;45,"1 ур",IF(AC30&lt;65,"2 ур",IF(AC30&lt;80,"3 ур",IF(AC30&lt;=100,"4 ур"))))</f>
        <v>1 ур</v>
      </c>
    </row>
    <row r="32" spans="1:30" ht="12.75">
      <c r="A32" s="52"/>
      <c r="B32" s="14"/>
      <c r="C32" s="14"/>
      <c r="D32" s="14" t="s">
        <v>18</v>
      </c>
      <c r="E32" s="14"/>
      <c r="F32" s="14">
        <f>(F7+F9+F11+F13+F15+F17+F19+F21+F23+F25+F27+F29+F31)/13</f>
        <v>0</v>
      </c>
      <c r="G32" s="52"/>
      <c r="H32" s="52"/>
      <c r="I32" s="52"/>
      <c r="J32" s="52"/>
      <c r="K32" s="14">
        <f>(K7+K9+K11+K13+K15+K17+K19+K21+K23+K25+K27+K29+K31)/13</f>
        <v>0</v>
      </c>
      <c r="L32" s="52"/>
      <c r="M32" s="52"/>
      <c r="N32" s="52"/>
      <c r="O32" s="52"/>
      <c r="P32" s="52"/>
      <c r="Q32" s="14">
        <f>(Q7+Q9+Q11+Q13+Q15+Q17+Q19+Q21+Q23+Q25+Q27+Q29+Q31)/13</f>
        <v>0</v>
      </c>
      <c r="S32" s="25"/>
      <c r="T32" s="25"/>
      <c r="U32" s="25"/>
      <c r="V32" s="24"/>
      <c r="W32" s="25">
        <f>(W7+W9+W11+W13+W15+W17+W19+W21+W23+W25+W27+W29+W31)/13</f>
        <v>0</v>
      </c>
      <c r="X32" s="25"/>
      <c r="Y32" s="25"/>
      <c r="Z32" s="14">
        <f>(Z7+Z9+Z11+Z13+Z15+Z17+Z19+Z21+Z23+Z25+Z27+Z29+Z31)/13</f>
        <v>0</v>
      </c>
      <c r="AA32" s="14">
        <f>(AA7+AA9+AA11+AA13+AA15+AA17+AA19+AA21+AA23+AA25+AA27+AA29+AA31)/13</f>
        <v>0</v>
      </c>
      <c r="AB32" s="14"/>
      <c r="AC32" s="14">
        <f>(AC6+AC8+AC10+AC12+AC14+AC16+AC18+AC20+AC22+AC24+AC26+AC28+AC30)/13</f>
        <v>0</v>
      </c>
      <c r="AD32" s="14"/>
    </row>
    <row r="33" spans="1:30" ht="12.75">
      <c r="A33" s="52"/>
      <c r="B33" s="14">
        <f>(B7+B9+B11+B13+B15+B17+B19+B21+B23+B25+B27+B29+B31)/13</f>
        <v>0</v>
      </c>
      <c r="C33" s="14">
        <f>(C7+C9+C11+C13+C15+C17+C19+C21+C23+C25+C27+C29+C31)/13</f>
        <v>0</v>
      </c>
      <c r="D33" s="14">
        <f>(D7+D9+D11+D13+D15+D17+D19+D21+D23+D25+D27+D29+D31)/13</f>
        <v>0</v>
      </c>
      <c r="E33" s="14">
        <f>(F7+F9+F11+F13+F15+F17+F19+F21+F23+F25+F27+F29+F31)/13</f>
        <v>0</v>
      </c>
      <c r="F33" s="14"/>
      <c r="G33" s="52"/>
      <c r="H33" s="52"/>
      <c r="I33" s="52"/>
      <c r="J33" s="52"/>
      <c r="K33" s="14"/>
      <c r="L33" s="52"/>
      <c r="M33" s="52"/>
      <c r="N33" s="52"/>
      <c r="O33" s="52"/>
      <c r="P33" s="52"/>
      <c r="Q33" s="14" t="s">
        <v>17</v>
      </c>
      <c r="S33" s="15"/>
      <c r="T33" s="15"/>
      <c r="U33" s="15"/>
      <c r="V33" s="24"/>
      <c r="W33" s="15"/>
      <c r="X33" s="15"/>
      <c r="Y33" s="15"/>
      <c r="Z33" t="s">
        <v>27</v>
      </c>
      <c r="AC33" s="14"/>
      <c r="AD33" s="14"/>
    </row>
    <row r="34" spans="1:30" ht="12.75">
      <c r="A34" s="52"/>
      <c r="B34" s="14"/>
      <c r="C34" s="14"/>
      <c r="D34" s="14"/>
      <c r="E34" s="14"/>
      <c r="F34" s="14"/>
      <c r="G34" s="52"/>
      <c r="H34" s="52"/>
      <c r="I34" s="52"/>
      <c r="J34" s="52"/>
      <c r="K34" s="14"/>
      <c r="L34" s="52"/>
      <c r="M34" s="52"/>
      <c r="N34" s="52"/>
      <c r="O34" s="52"/>
      <c r="P34" s="52"/>
      <c r="Q34" s="14"/>
      <c r="R34" s="52"/>
      <c r="S34" s="43"/>
      <c r="T34" s="52"/>
      <c r="U34" s="52"/>
      <c r="V34" s="52"/>
      <c r="W34" s="14"/>
      <c r="X34" s="52"/>
      <c r="Y34" s="52"/>
      <c r="Z34" s="14"/>
      <c r="AA34" s="14"/>
      <c r="AB34" s="14"/>
      <c r="AC34" s="14"/>
      <c r="AD34" s="14"/>
    </row>
    <row r="35" spans="1:30" ht="12.75">
      <c r="A35" s="52"/>
      <c r="B35" s="14"/>
      <c r="C35" s="14"/>
      <c r="D35" s="14"/>
      <c r="E35" s="14"/>
      <c r="F35" s="14"/>
      <c r="G35" s="52"/>
      <c r="H35" s="52"/>
      <c r="I35" s="52"/>
      <c r="J35" s="52"/>
      <c r="K35" s="14"/>
      <c r="L35" s="52"/>
      <c r="M35" s="52"/>
      <c r="N35" s="52"/>
      <c r="O35" s="52"/>
      <c r="P35" s="52"/>
      <c r="Q35" s="14"/>
      <c r="R35" s="52"/>
      <c r="S35" s="43"/>
      <c r="T35" s="52"/>
      <c r="U35" s="52"/>
      <c r="V35" s="52"/>
      <c r="W35" s="14"/>
      <c r="X35" s="52"/>
      <c r="Y35" s="52"/>
      <c r="Z35" s="14"/>
      <c r="AA35" s="14"/>
      <c r="AB35" s="14"/>
      <c r="AC35" s="14"/>
      <c r="AD35" s="14"/>
    </row>
  </sheetData>
  <sheetProtection/>
  <mergeCells count="249">
    <mergeCell ref="Y30:Y31"/>
    <mergeCell ref="Y22:Y23"/>
    <mergeCell ref="Y24:Y25"/>
    <mergeCell ref="X34:X35"/>
    <mergeCell ref="X28:X29"/>
    <mergeCell ref="X30:X31"/>
    <mergeCell ref="X22:X23"/>
    <mergeCell ref="X26:X27"/>
    <mergeCell ref="Y34:Y35"/>
    <mergeCell ref="Y26:Y27"/>
    <mergeCell ref="Y28:Y29"/>
    <mergeCell ref="Y6:Y7"/>
    <mergeCell ref="Y8:Y9"/>
    <mergeCell ref="Y10:Y11"/>
    <mergeCell ref="Y12:Y13"/>
    <mergeCell ref="Y14:Y15"/>
    <mergeCell ref="Y16:Y17"/>
    <mergeCell ref="Y18:Y19"/>
    <mergeCell ref="Y20:Y21"/>
    <mergeCell ref="X14:X15"/>
    <mergeCell ref="X16:X17"/>
    <mergeCell ref="X18:X19"/>
    <mergeCell ref="X20:X21"/>
    <mergeCell ref="X6:X7"/>
    <mergeCell ref="X8:X9"/>
    <mergeCell ref="X10:X11"/>
    <mergeCell ref="X12:X13"/>
    <mergeCell ref="U34:U35"/>
    <mergeCell ref="V28:V29"/>
    <mergeCell ref="U20:U21"/>
    <mergeCell ref="U26:U27"/>
    <mergeCell ref="U28:U29"/>
    <mergeCell ref="U30:U31"/>
    <mergeCell ref="V34:V35"/>
    <mergeCell ref="V30:V31"/>
    <mergeCell ref="V6:V7"/>
    <mergeCell ref="V8:V9"/>
    <mergeCell ref="V10:V11"/>
    <mergeCell ref="V12:V13"/>
    <mergeCell ref="V14:V15"/>
    <mergeCell ref="V16:V17"/>
    <mergeCell ref="V18:V19"/>
    <mergeCell ref="V26:V27"/>
    <mergeCell ref="V20:V21"/>
    <mergeCell ref="V22:V23"/>
    <mergeCell ref="V24:V25"/>
    <mergeCell ref="T34:T35"/>
    <mergeCell ref="T28:T29"/>
    <mergeCell ref="T30:T31"/>
    <mergeCell ref="T20:T21"/>
    <mergeCell ref="T22:T23"/>
    <mergeCell ref="U6:U7"/>
    <mergeCell ref="U8:U9"/>
    <mergeCell ref="U10:U11"/>
    <mergeCell ref="U12:U13"/>
    <mergeCell ref="U22:U23"/>
    <mergeCell ref="U24:U25"/>
    <mergeCell ref="U14:U15"/>
    <mergeCell ref="U16:U17"/>
    <mergeCell ref="U18:U19"/>
    <mergeCell ref="T24:T25"/>
    <mergeCell ref="R30:R31"/>
    <mergeCell ref="R34:R35"/>
    <mergeCell ref="T6:T7"/>
    <mergeCell ref="T8:T9"/>
    <mergeCell ref="T10:T11"/>
    <mergeCell ref="T12:T13"/>
    <mergeCell ref="T14:T15"/>
    <mergeCell ref="T16:T17"/>
    <mergeCell ref="T18:T19"/>
    <mergeCell ref="T26:T27"/>
    <mergeCell ref="R18:R19"/>
    <mergeCell ref="R20:R21"/>
    <mergeCell ref="R26:R27"/>
    <mergeCell ref="R28:R29"/>
    <mergeCell ref="P32:P33"/>
    <mergeCell ref="P28:P29"/>
    <mergeCell ref="P30:P31"/>
    <mergeCell ref="P20:P21"/>
    <mergeCell ref="P22:P23"/>
    <mergeCell ref="R6:R7"/>
    <mergeCell ref="R8:R9"/>
    <mergeCell ref="R10:R11"/>
    <mergeCell ref="R12:R13"/>
    <mergeCell ref="R22:R23"/>
    <mergeCell ref="R24:R25"/>
    <mergeCell ref="R14:R15"/>
    <mergeCell ref="R16:R17"/>
    <mergeCell ref="O34:O35"/>
    <mergeCell ref="P6:P7"/>
    <mergeCell ref="P8:P9"/>
    <mergeCell ref="P10:P11"/>
    <mergeCell ref="P12:P13"/>
    <mergeCell ref="P14:P15"/>
    <mergeCell ref="P16:P17"/>
    <mergeCell ref="P34:P35"/>
    <mergeCell ref="P26:P27"/>
    <mergeCell ref="N32:N33"/>
    <mergeCell ref="N30:N31"/>
    <mergeCell ref="N20:N21"/>
    <mergeCell ref="N22:N23"/>
    <mergeCell ref="N24:N25"/>
    <mergeCell ref="P24:P25"/>
    <mergeCell ref="O30:O31"/>
    <mergeCell ref="O32:O33"/>
    <mergeCell ref="O14:O15"/>
    <mergeCell ref="O16:O17"/>
    <mergeCell ref="N28:N29"/>
    <mergeCell ref="P18:P19"/>
    <mergeCell ref="O18:O19"/>
    <mergeCell ref="O20:O21"/>
    <mergeCell ref="O26:O27"/>
    <mergeCell ref="O28:O29"/>
    <mergeCell ref="N16:N17"/>
    <mergeCell ref="N18:N19"/>
    <mergeCell ref="N26:N27"/>
    <mergeCell ref="N34:N35"/>
    <mergeCell ref="O6:O7"/>
    <mergeCell ref="O8:O9"/>
    <mergeCell ref="O10:O11"/>
    <mergeCell ref="O12:O13"/>
    <mergeCell ref="O22:O23"/>
    <mergeCell ref="O24:O25"/>
    <mergeCell ref="M26:M27"/>
    <mergeCell ref="M28:M29"/>
    <mergeCell ref="M30:M31"/>
    <mergeCell ref="M32:M33"/>
    <mergeCell ref="M34:M35"/>
    <mergeCell ref="N6:N7"/>
    <mergeCell ref="N8:N9"/>
    <mergeCell ref="N10:N11"/>
    <mergeCell ref="N12:N13"/>
    <mergeCell ref="N14:N15"/>
    <mergeCell ref="L34:L35"/>
    <mergeCell ref="L28:L29"/>
    <mergeCell ref="L30:L31"/>
    <mergeCell ref="L32:L33"/>
    <mergeCell ref="L24:L25"/>
    <mergeCell ref="L26:L27"/>
    <mergeCell ref="M20:M21"/>
    <mergeCell ref="M6:M7"/>
    <mergeCell ref="M8:M9"/>
    <mergeCell ref="M10:M11"/>
    <mergeCell ref="M12:M13"/>
    <mergeCell ref="X24:X25"/>
    <mergeCell ref="M14:M15"/>
    <mergeCell ref="M16:M17"/>
    <mergeCell ref="M18:M19"/>
    <mergeCell ref="M24:M25"/>
    <mergeCell ref="J22:J23"/>
    <mergeCell ref="J24:J25"/>
    <mergeCell ref="L12:L13"/>
    <mergeCell ref="L14:L15"/>
    <mergeCell ref="L16:L17"/>
    <mergeCell ref="L18:L19"/>
    <mergeCell ref="L20:L21"/>
    <mergeCell ref="L22:L23"/>
    <mergeCell ref="J18:J19"/>
    <mergeCell ref="J26:J27"/>
    <mergeCell ref="J32:J33"/>
    <mergeCell ref="J34:J35"/>
    <mergeCell ref="L6:L7"/>
    <mergeCell ref="L8:L9"/>
    <mergeCell ref="L10:L11"/>
    <mergeCell ref="J28:J29"/>
    <mergeCell ref="J30:J31"/>
    <mergeCell ref="J20:J21"/>
    <mergeCell ref="J6:J7"/>
    <mergeCell ref="J8:J9"/>
    <mergeCell ref="J10:J11"/>
    <mergeCell ref="J12:J13"/>
    <mergeCell ref="J14:J15"/>
    <mergeCell ref="J16:J17"/>
    <mergeCell ref="H34:H35"/>
    <mergeCell ref="H28:H29"/>
    <mergeCell ref="H30:H31"/>
    <mergeCell ref="H32:H33"/>
    <mergeCell ref="I32:I33"/>
    <mergeCell ref="I34:I35"/>
    <mergeCell ref="I6:I7"/>
    <mergeCell ref="I8:I9"/>
    <mergeCell ref="I10:I11"/>
    <mergeCell ref="I12:I13"/>
    <mergeCell ref="H18:H19"/>
    <mergeCell ref="H20:H21"/>
    <mergeCell ref="I14:I15"/>
    <mergeCell ref="I16:I17"/>
    <mergeCell ref="I18:I19"/>
    <mergeCell ref="I20:I21"/>
    <mergeCell ref="G30:G31"/>
    <mergeCell ref="G16:G17"/>
    <mergeCell ref="G18:G19"/>
    <mergeCell ref="G20:G21"/>
    <mergeCell ref="G26:G27"/>
    <mergeCell ref="H26:H27"/>
    <mergeCell ref="AD4:AD5"/>
    <mergeCell ref="G34:G35"/>
    <mergeCell ref="H6:H7"/>
    <mergeCell ref="H8:H9"/>
    <mergeCell ref="H10:H11"/>
    <mergeCell ref="H12:H13"/>
    <mergeCell ref="H14:H15"/>
    <mergeCell ref="H16:H17"/>
    <mergeCell ref="G14:G15"/>
    <mergeCell ref="H22:H23"/>
    <mergeCell ref="G6:G7"/>
    <mergeCell ref="G8:G9"/>
    <mergeCell ref="G10:G11"/>
    <mergeCell ref="G12:G13"/>
    <mergeCell ref="A6:A7"/>
    <mergeCell ref="A8:A9"/>
    <mergeCell ref="A10:A11"/>
    <mergeCell ref="A12:A13"/>
    <mergeCell ref="A14:A15"/>
    <mergeCell ref="A16:A17"/>
    <mergeCell ref="A18:A19"/>
    <mergeCell ref="A20:A21"/>
    <mergeCell ref="A34:A35"/>
    <mergeCell ref="A26:A27"/>
    <mergeCell ref="A28:A29"/>
    <mergeCell ref="A30:A31"/>
    <mergeCell ref="A32:A33"/>
    <mergeCell ref="A22:A23"/>
    <mergeCell ref="S18:S19"/>
    <mergeCell ref="A24:A25"/>
    <mergeCell ref="S20:S21"/>
    <mergeCell ref="S22:S23"/>
    <mergeCell ref="G22:G23"/>
    <mergeCell ref="G24:G25"/>
    <mergeCell ref="I22:I23"/>
    <mergeCell ref="I24:I25"/>
    <mergeCell ref="H24:H25"/>
    <mergeCell ref="M22:M23"/>
    <mergeCell ref="S6:S7"/>
    <mergeCell ref="S8:S9"/>
    <mergeCell ref="S10:S11"/>
    <mergeCell ref="S12:S13"/>
    <mergeCell ref="S14:S15"/>
    <mergeCell ref="S16:S17"/>
    <mergeCell ref="S34:S35"/>
    <mergeCell ref="S26:S27"/>
    <mergeCell ref="S28:S29"/>
    <mergeCell ref="S30:S31"/>
    <mergeCell ref="G28:G29"/>
    <mergeCell ref="S24:S25"/>
    <mergeCell ref="G32:G33"/>
    <mergeCell ref="I26:I27"/>
    <mergeCell ref="I28:I29"/>
    <mergeCell ref="I30:I31"/>
  </mergeCells>
  <printOptions/>
  <pageMargins left="0.1968503937007874" right="0" top="0.3937007874015748" bottom="1.968503937007874" header="0" footer="0.118110236220472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МСОШ п Таёжный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Решетова</dc:creator>
  <cp:keywords/>
  <dc:description/>
  <cp:lastModifiedBy>Sasha</cp:lastModifiedBy>
  <cp:lastPrinted>2010-12-14T10:39:42Z</cp:lastPrinted>
  <dcterms:created xsi:type="dcterms:W3CDTF">2005-05-11T09:36:14Z</dcterms:created>
  <dcterms:modified xsi:type="dcterms:W3CDTF">2013-10-08T04:18:36Z</dcterms:modified>
  <cp:category/>
  <cp:version/>
  <cp:contentType/>
  <cp:contentStatus/>
</cp:coreProperties>
</file>